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U" sheetId="1" r:id="rId4"/>
    <sheet state="visible" name="ORDER FORM (PLEASE FILL OUT)" sheetId="2" r:id="rId5"/>
    <sheet state="visible" name="EXTRA FORM" sheetId="3" r:id="rId6"/>
  </sheets>
  <definedNames/>
  <calcPr/>
  <extLst>
    <ext uri="GoogleSheetsCustomDataVersion2">
      <go:sheetsCustomData xmlns:go="http://customooxmlschemas.google.com/" r:id="rId7" roundtripDataChecksum="z8h2NUaLjOL6ZaYO4MB7+3oNwDZ6yi3gmp9UmsSPgjs="/>
    </ext>
  </extLst>
</workbook>
</file>

<file path=xl/sharedStrings.xml><?xml version="1.0" encoding="utf-8"?>
<sst xmlns="http://schemas.openxmlformats.org/spreadsheetml/2006/main" count="176" uniqueCount="115">
  <si>
    <t>Important Note</t>
  </si>
  <si>
    <t>All catering order must be placed at least 72 hours in advance.</t>
  </si>
  <si>
    <t>Please kindly let us know if there is any food allergy or a special request for your order.</t>
  </si>
  <si>
    <r>
      <rPr>
        <rFont val="Helvetica Neue,Arial"/>
        <color rgb="FF1C7170"/>
        <sz val="14.0"/>
      </rPr>
      <t xml:space="preserve">For a complete nutrition facts, please visit our website at </t>
    </r>
    <r>
      <rPr>
        <rFont val="Helvetica Neue,Arial"/>
        <color rgb="FF1C7170"/>
        <sz val="14.0"/>
      </rPr>
      <t>https://www.welahealthbar.ca/nutrition-facts</t>
    </r>
    <r>
      <rPr>
        <rFont val="Helvetica Neue,Arial"/>
        <color rgb="FF1C7170"/>
        <sz val="14.0"/>
      </rPr>
      <t xml:space="preserve">  </t>
    </r>
  </si>
  <si>
    <t>Delivery Fee is $15</t>
  </si>
  <si>
    <t>WELA Signature Bowls</t>
  </si>
  <si>
    <t>Item</t>
  </si>
  <si>
    <t>Tribes / Allergens</t>
  </si>
  <si>
    <t>Price</t>
  </si>
  <si>
    <t>Description</t>
  </si>
  <si>
    <t>Most popular!</t>
  </si>
  <si>
    <t>Green Curry Bowl</t>
  </si>
  <si>
    <t>vegan, gluten-free, medium heat, dairy-free, soy allergen</t>
  </si>
  <si>
    <t>roasted organic tofu, roasted cauliflower, chickpea, spring mix, roasted yam, carrot, Thai green curry, brown rice</t>
  </si>
  <si>
    <t>Bangkok Bowl</t>
  </si>
  <si>
    <t>vegan, gluten-free, soy allergen, contains peanuts</t>
  </si>
  <si>
    <t>chickpea, roasted peanuts, romaine, baby spinach, brown rice, bell pepper, red cabbage, cucumber, carrot, Thai peanut dressing</t>
  </si>
  <si>
    <t>Lemongrass Chicken</t>
  </si>
  <si>
    <t>gluten-free, fish allergen, shellfish allergen, soy allergen, contains peanuts</t>
  </si>
  <si>
    <t>grilled lemongrass chicken thigh, served with rice, papaya salad, roasted peanuts, and Somtum dressing</t>
  </si>
  <si>
    <t>Beef Bulgogi</t>
  </si>
  <si>
    <t>gluten-free, soy allergen</t>
  </si>
  <si>
    <t>sliced beef marinated and sautéed with organic honey, ginger, fresh pear purée, served with rice, kimchi, romaine, carrot, cucumber</t>
  </si>
  <si>
    <t>Roasted Beet &amp; Feta</t>
  </si>
  <si>
    <t>vegan, gluten-free, contains dairy, contains nuts, soy allergen</t>
  </si>
  <si>
    <t xml:space="preserve">roasted beetroot, roasted yam, green apple, spring mix, massaged kale, edamame, roasted cashews, feta cheese, balsamic vinaigrette </t>
  </si>
  <si>
    <t>Chilango</t>
  </si>
  <si>
    <t>gluten-free, vegan, heat</t>
  </si>
  <si>
    <t>sliced avocado, black bean, sweet corn, brown rice, romaine, baby spinach, bell pepper, red onion, toasted red pepper chipotle</t>
  </si>
  <si>
    <t>Kale Caesar</t>
  </si>
  <si>
    <t>contains dairy, fish allergen</t>
  </si>
  <si>
    <t>massaged kale, romaine, avocado, roasted cashews, red cabbage, bell pepper, red onion, parmesan, caesar dressing</t>
  </si>
  <si>
    <t>Shrimp &amp; Avocado Salad</t>
  </si>
  <si>
    <t>gluten-free, shellfish allergen, contains nuts, medium heat</t>
  </si>
  <si>
    <t>shrimp, avocado, toasted coconut, romaine, spring mix, edamame, cucumber, corn, roasted cashews, cherry tomato, green apple, cilantro, red onion, Green Goddess dressing</t>
  </si>
  <si>
    <t>Premiums (Optional Toppings for the Bowls)</t>
  </si>
  <si>
    <t>Sliced Avocado</t>
  </si>
  <si>
    <t>vegan, gluten-free</t>
  </si>
  <si>
    <t>Fresh Hummus</t>
  </si>
  <si>
    <t>Falafel</t>
  </si>
  <si>
    <t>Roasted Yam</t>
  </si>
  <si>
    <t>Roasted Cauliflower</t>
  </si>
  <si>
    <t>Roasted Organic Tofu</t>
  </si>
  <si>
    <t>Roasted Chicken Breast</t>
  </si>
  <si>
    <t>gluten-free, soy</t>
  </si>
  <si>
    <t>Grilled Lemongrass Chicken Thigh</t>
  </si>
  <si>
    <t>gluten-free, fish &amp; shellfish allergen, soy</t>
  </si>
  <si>
    <t>Hard-boiled egg</t>
  </si>
  <si>
    <t>gluten-free</t>
  </si>
  <si>
    <t>Shrimp</t>
  </si>
  <si>
    <t>gluten-free, shellfish allergen</t>
  </si>
  <si>
    <t>WELA Signature Wraps</t>
  </si>
  <si>
    <t>Avocado Wrap</t>
  </si>
  <si>
    <t>vegan</t>
  </si>
  <si>
    <t>mashed chickpea and avocado, baby spinach, chili flakes, spinach tortilla wrap</t>
  </si>
  <si>
    <t>Falamus Wrap</t>
  </si>
  <si>
    <t>vegan, soy allergen, dairy-free</t>
  </si>
  <si>
    <t>falafel, fresh hummus, baby spinach, cucumber, bell pepper, red onion, creamy sesame, spinach tortilla wrap</t>
  </si>
  <si>
    <t>Bangkok Wrap</t>
  </si>
  <si>
    <t>dairy-free, medium heat</t>
  </si>
  <si>
    <t>roasted chicken breast, quinoa, chickpea, bell pepper, cucumber, carrots, Thai curry sauce, spinach tortilla wrap</t>
  </si>
  <si>
    <t>Nick's Wrap</t>
  </si>
  <si>
    <t>roasted chicken breast, black bean, sweet corn, baby spinach, brown rice, bell pepper, red onion, toasted red pepper chipotle, spinach tortilla wrap</t>
  </si>
  <si>
    <t>Chipotle Wrap</t>
  </si>
  <si>
    <t>dairy-free</t>
  </si>
  <si>
    <t>roasted chicken breast, kale, shredded red cabbage, vegan chipotle mayo, spinach tortilla wrap</t>
  </si>
  <si>
    <t>Gluten-free wrap is available for an extra $1.00. Please indicate in the form if you would like to make it
gluten-free.</t>
  </si>
  <si>
    <t>SMOOTHIES</t>
  </si>
  <si>
    <t>Greena Colada</t>
  </si>
  <si>
    <t>vegan, gluten-free, dairy-free</t>
  </si>
  <si>
    <t>pineapple, banana, spinach, shredded coconut, chia seed, lemon juice, coconut water</t>
  </si>
  <si>
    <t>Phuket Paradise</t>
  </si>
  <si>
    <t>pineapple, mango, shredded coconut, ginger, chia seeds, coconut water</t>
  </si>
  <si>
    <t>Deep Cove</t>
  </si>
  <si>
    <t>vegan, gluten-free, nut allergen, dairy-free</t>
  </si>
  <si>
    <t>spinach, banana, mango, almond butter, dates, hemp hearts, almond milk</t>
  </si>
  <si>
    <t>The Classic</t>
  </si>
  <si>
    <t>strawberry, banana, oat milk</t>
  </si>
  <si>
    <t>Mango Madness</t>
  </si>
  <si>
    <t>mango, mango juice</t>
  </si>
  <si>
    <t>Kale Mango</t>
  </si>
  <si>
    <t>kale, mango, pineaaple, mango juice</t>
  </si>
  <si>
    <t>Strawberry Shortcake</t>
  </si>
  <si>
    <t>gluten-free, nut allergen</t>
  </si>
  <si>
    <t>strawberry, banana, vanilla whey, gluten-free granola, oatmilk</t>
  </si>
  <si>
    <t>Vanilla Matcha</t>
  </si>
  <si>
    <t>organic matcha, banana, vanilla whey, oat milk</t>
  </si>
  <si>
    <t>*All smoothies are made from real fruit and do not contain any added sugar.</t>
  </si>
  <si>
    <t>Notes</t>
  </si>
  <si>
    <t>If you require more items, please fill out a second form in the "EXTRA" tab.</t>
  </si>
  <si>
    <t>Please kindly let us know if there is any food allergy or a special request for your order in the "NOTE" section next to each item</t>
  </si>
  <si>
    <t>If you made a mistake, you can simply press "delete" and reselect an option from the dropdown list.</t>
  </si>
  <si>
    <t>Premiums are optional. If you would like to add more than 2 Premiums, please specify the item and quantity in the "NOTE" section next to the item</t>
  </si>
  <si>
    <t>Please put the recipient's name in the Name/Note section if you require labeling.</t>
  </si>
  <si>
    <t>Contact &amp; Delivery Details</t>
  </si>
  <si>
    <t>Name</t>
  </si>
  <si>
    <t>Phone Number</t>
  </si>
  <si>
    <t>Email</t>
  </si>
  <si>
    <t>Delivery Address</t>
  </si>
  <si>
    <t xml:space="preserve">Delivery Date </t>
  </si>
  <si>
    <t>Delivery Time / Pick Up Time</t>
  </si>
  <si>
    <t>Bowls</t>
  </si>
  <si>
    <t>Premium 1</t>
  </si>
  <si>
    <t>Premium 2</t>
  </si>
  <si>
    <t>Quantity</t>
  </si>
  <si>
    <t>Note</t>
  </si>
  <si>
    <t>Wraps</t>
  </si>
  <si>
    <t>Gluten-Free Wrap</t>
  </si>
  <si>
    <t>Smoothies</t>
  </si>
  <si>
    <t>Sub-total</t>
  </si>
  <si>
    <t>Delivery Fee</t>
  </si>
  <si>
    <t>This fee does not apply to pickup order.</t>
  </si>
  <si>
    <t>GST (5%)</t>
  </si>
  <si>
    <t>Net Total</t>
  </si>
  <si>
    <t>Sub-total from previous form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</si>
</sst>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18">
    <font>
      <sz val="12.0"/>
      <color theme="1"/>
      <name val="Calibri"/>
      <scheme val="minor"/>
    </font>
    <font>
      <sz val="14.0"/>
      <color theme="1"/>
      <name val="Helvetica Neue"/>
    </font>
    <font>
      <b/>
      <sz val="14.0"/>
      <color theme="0"/>
      <name val="Helvetica Neue"/>
    </font>
    <font/>
    <font>
      <sz val="14.0"/>
      <color rgb="FF1C7170"/>
      <name val="Helvetica Neue"/>
    </font>
    <font>
      <u/>
      <sz val="14.0"/>
      <color rgb="FF1C7170"/>
      <name val="Helvetica Neue"/>
    </font>
    <font>
      <sz val="12.0"/>
      <color theme="1"/>
      <name val="Calibri"/>
    </font>
    <font>
      <b/>
      <sz val="14.0"/>
      <color rgb="FF1C7170"/>
      <name val="Helvetica Neue"/>
    </font>
    <font>
      <i/>
      <sz val="12.0"/>
      <color rgb="FF1C7170"/>
      <name val="Helvetica Neue"/>
    </font>
    <font>
      <b/>
      <sz val="11.0"/>
      <color rgb="FF1C7170"/>
      <name val="Helvetica Neue"/>
    </font>
    <font>
      <sz val="14.0"/>
      <color rgb="FF339966"/>
      <name val="Helvetica Neue"/>
    </font>
    <font>
      <b/>
      <sz val="14.0"/>
      <color rgb="FFFFFFFF"/>
      <name val="Helvetica Neue"/>
    </font>
    <font>
      <sz val="11.0"/>
      <color rgb="FF1C7170"/>
      <name val="Helvetica Neue"/>
    </font>
    <font>
      <color theme="1"/>
      <name val="Calibri"/>
      <scheme val="minor"/>
    </font>
    <font>
      <sz val="12.0"/>
      <color rgb="FF1C7170"/>
      <name val="Helvetica Neue"/>
    </font>
    <font>
      <sz val="12.0"/>
      <color rgb="FF1C7170"/>
      <name val="Calibri"/>
    </font>
    <font>
      <b/>
      <sz val="12.0"/>
      <color rgb="FF1C7170"/>
      <name val="Helvetica Neue"/>
    </font>
    <font>
      <b/>
      <sz val="12.0"/>
      <color rgb="FF1C7170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C7170"/>
        <bgColor rgb="FF1C7170"/>
      </patternFill>
    </fill>
    <fill>
      <patternFill patternType="solid">
        <fgColor rgb="FFFFFFFF"/>
        <bgColor rgb="FFFFFFFF"/>
      </patternFill>
    </fill>
  </fills>
  <borders count="28">
    <border/>
    <border>
      <left/>
      <right/>
      <top/>
      <bottom/>
    </border>
    <border>
      <left style="thin">
        <color rgb="FF339966"/>
      </left>
      <top style="thin">
        <color rgb="FF339966"/>
      </top>
      <bottom/>
    </border>
    <border>
      <top style="thin">
        <color rgb="FF339966"/>
      </top>
      <bottom/>
    </border>
    <border>
      <right style="thin">
        <color rgb="FF339966"/>
      </right>
      <top style="thin">
        <color rgb="FF339966"/>
      </top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339966"/>
      </left>
      <top style="thin">
        <color rgb="FF339966"/>
      </top>
      <bottom style="thin">
        <color rgb="FF339966"/>
      </bottom>
    </border>
    <border>
      <top style="thin">
        <color rgb="FF339966"/>
      </top>
      <bottom style="thin">
        <color rgb="FF339966"/>
      </bottom>
    </border>
    <border>
      <right style="thin">
        <color rgb="FF339966"/>
      </right>
      <top style="thin">
        <color rgb="FF339966"/>
      </top>
      <bottom style="thin">
        <color rgb="FF339966"/>
      </bottom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</border>
    <border>
      <left style="thin">
        <color rgb="FF339966"/>
      </left>
      <top/>
      <bottom/>
    </border>
    <border>
      <left/>
      <top/>
    </border>
    <border>
      <right/>
      <top/>
    </border>
    <border>
      <left/>
    </border>
    <border>
      <right/>
    </border>
    <border>
      <top/>
    </border>
    <border>
      <left/>
      <bottom/>
    </border>
    <border>
      <bottom/>
    </border>
    <border>
      <right/>
      <bottom/>
    </border>
    <border>
      <left style="thin">
        <color rgb="FF1C7170"/>
      </left>
    </border>
    <border>
      <right style="thin">
        <color rgb="FF1C7170"/>
      </right>
    </border>
    <border>
      <left style="thin">
        <color rgb="FF1C7170"/>
      </left>
      <bottom style="thin">
        <color rgb="FF1C7170"/>
      </bottom>
    </border>
    <border>
      <bottom style="thin">
        <color rgb="FF1C7170"/>
      </bottom>
    </border>
    <border>
      <right style="thin">
        <color rgb="FF1C7170"/>
      </right>
      <bottom style="thin">
        <color rgb="FF1C7170"/>
      </bottom>
    </border>
    <border>
      <left style="thin">
        <color rgb="FF339966"/>
      </left>
      <right style="thin">
        <color rgb="FF339966"/>
      </right>
    </border>
    <border>
      <left style="thin">
        <color rgb="FF1C7170"/>
      </left>
      <right style="thin">
        <color rgb="FF1C7170"/>
      </right>
      <top style="thin">
        <color rgb="FF1C7170"/>
      </top>
      <bottom style="thin">
        <color rgb="FF1C717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2" fillId="3" fontId="2" numFmtId="0" xfId="0" applyAlignment="1" applyBorder="1" applyFill="1" applyFont="1">
      <alignment horizontal="left" shrinkToFit="0" vertical="top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left" shrinkToFit="0" vertical="top" wrapText="1"/>
    </xf>
    <xf borderId="5" fillId="4" fontId="4" numFmtId="0" xfId="0" applyAlignment="1" applyBorder="1" applyFill="1" applyFont="1">
      <alignment horizontal="left" shrinkToFit="0" vertical="top" wrapText="1"/>
    </xf>
    <xf borderId="6" fillId="0" fontId="3" numFmtId="0" xfId="0" applyBorder="1" applyFont="1"/>
    <xf borderId="7" fillId="0" fontId="3" numFmtId="0" xfId="0" applyBorder="1" applyFont="1"/>
    <xf borderId="5" fillId="4" fontId="5" numFmtId="0" xfId="0" applyAlignment="1" applyBorder="1" applyFont="1">
      <alignment horizontal="left" shrinkToFit="0" vertical="top" wrapText="1"/>
    </xf>
    <xf borderId="0" fillId="0" fontId="6" numFmtId="0" xfId="0" applyAlignment="1" applyFont="1">
      <alignment horizontal="left" shrinkToFit="0" vertical="top" wrapText="1"/>
    </xf>
    <xf borderId="5" fillId="4" fontId="4" numFmtId="0" xfId="0" applyAlignment="1" applyBorder="1" applyFont="1">
      <alignment shrinkToFit="0" vertical="top" wrapText="1"/>
    </xf>
    <xf borderId="8" fillId="3" fontId="2" numFmtId="0" xfId="0" applyAlignment="1" applyBorder="1" applyFont="1">
      <alignment horizontal="left" shrinkToFit="0" vertical="top" wrapText="1"/>
    </xf>
    <xf borderId="9" fillId="0" fontId="3" numFmtId="0" xfId="0" applyBorder="1" applyFont="1"/>
    <xf borderId="10" fillId="0" fontId="3" numFmtId="0" xfId="0" applyBorder="1" applyFont="1"/>
    <xf borderId="11" fillId="2" fontId="7" numFmtId="0" xfId="0" applyAlignment="1" applyBorder="1" applyFont="1">
      <alignment horizontal="left" shrinkToFit="0" vertical="top" wrapText="1"/>
    </xf>
    <xf borderId="1" fillId="2" fontId="8" numFmtId="0" xfId="0" applyAlignment="1" applyBorder="1" applyFont="1">
      <alignment horizontal="left" shrinkToFit="0" vertical="top" wrapText="1"/>
    </xf>
    <xf borderId="11" fillId="2" fontId="4" numFmtId="0" xfId="0" applyAlignment="1" applyBorder="1" applyFont="1">
      <alignment horizontal="left" shrinkToFit="0" vertical="top" wrapText="1"/>
    </xf>
    <xf borderId="11" fillId="2" fontId="4" numFmtId="164" xfId="0" applyAlignment="1" applyBorder="1" applyFont="1" applyNumberFormat="1">
      <alignment horizontal="left" readingOrder="0" shrinkToFit="0" vertical="top" wrapText="1"/>
    </xf>
    <xf borderId="11" fillId="2" fontId="4" numFmtId="0" xfId="0" applyAlignment="1" applyBorder="1" applyFont="1">
      <alignment horizontal="left" readingOrder="0" shrinkToFit="0" vertical="top" wrapText="1"/>
    </xf>
    <xf borderId="1" fillId="4" fontId="4" numFmtId="0" xfId="0" applyAlignment="1" applyBorder="1" applyFont="1">
      <alignment horizontal="left" shrinkToFit="0" vertical="top" wrapText="1"/>
    </xf>
    <xf borderId="8" fillId="2" fontId="7" numFmtId="0" xfId="0" applyAlignment="1" applyBorder="1" applyFont="1">
      <alignment horizontal="left" shrinkToFit="0" vertical="center" wrapText="1"/>
    </xf>
    <xf borderId="12" fillId="2" fontId="9" numFmtId="0" xfId="0" applyAlignment="1" applyBorder="1" applyFont="1">
      <alignment horizontal="left" shrinkToFit="0" vertical="top" wrapText="1"/>
    </xf>
    <xf borderId="11" fillId="2" fontId="4" numFmtId="164" xfId="0" applyAlignment="1" applyBorder="1" applyFont="1" applyNumberFormat="1">
      <alignment horizontal="left" shrinkToFit="0" vertical="top" wrapText="1"/>
    </xf>
    <xf borderId="1" fillId="2" fontId="10" numFmtId="0" xfId="0" applyAlignment="1" applyBorder="1" applyFont="1">
      <alignment horizontal="left" shrinkToFit="0" vertical="top" wrapText="1"/>
    </xf>
    <xf borderId="1" fillId="2" fontId="10" numFmtId="164" xfId="0" applyAlignment="1" applyBorder="1" applyFont="1" applyNumberFormat="1">
      <alignment horizontal="left" shrinkToFit="0" vertical="top" wrapText="1"/>
    </xf>
    <xf borderId="8" fillId="2" fontId="4" numFmtId="0" xfId="0" applyAlignment="1" applyBorder="1" applyFont="1">
      <alignment horizontal="left" shrinkToFit="0" vertical="top" wrapText="1"/>
    </xf>
    <xf borderId="13" fillId="2" fontId="1" numFmtId="0" xfId="0" applyAlignment="1" applyBorder="1" applyFont="1">
      <alignment horizontal="left" shrinkToFit="0" vertical="top" wrapText="1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8" fillId="3" fontId="11" numFmtId="0" xfId="0" applyAlignment="1" applyBorder="1" applyFont="1">
      <alignment horizontal="left" shrinkToFit="0" vertical="top" wrapText="1"/>
    </xf>
    <xf borderId="11" fillId="4" fontId="4" numFmtId="164" xfId="0" applyAlignment="1" applyBorder="1" applyFont="1" applyNumberFormat="1">
      <alignment shrinkToFit="0" vertical="top" wrapText="1"/>
    </xf>
    <xf borderId="13" fillId="2" fontId="12" numFmtId="0" xfId="0" applyAlignment="1" applyBorder="1" applyFont="1">
      <alignment horizontal="left" shrinkToFit="0" vertical="top" wrapText="1"/>
    </xf>
    <xf borderId="0" fillId="0" fontId="13" numFmtId="0" xfId="0" applyAlignment="1" applyFont="1">
      <alignment shrinkToFit="0" wrapText="1"/>
    </xf>
    <xf borderId="0" fillId="0" fontId="6" numFmtId="0" xfId="0" applyAlignment="1" applyFont="1">
      <alignment vertical="center"/>
    </xf>
    <xf borderId="12" fillId="3" fontId="2" numFmtId="0" xfId="0" applyAlignment="1" applyBorder="1" applyFont="1">
      <alignment horizontal="center" vertical="center"/>
    </xf>
    <xf borderId="21" fillId="0" fontId="14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14" numFmtId="0" xfId="0" applyAlignment="1" applyBorder="1" applyFont="1">
      <alignment horizontal="center" shrinkToFit="0" vertical="center" wrapText="1"/>
    </xf>
    <xf borderId="24" fillId="0" fontId="3" numFmtId="0" xfId="0" applyBorder="1" applyFont="1"/>
    <xf borderId="25" fillId="0" fontId="3" numFmtId="0" xfId="0" applyBorder="1" applyFont="1"/>
    <xf borderId="0" fillId="0" fontId="14" numFmtId="0" xfId="0" applyAlignment="1" applyFont="1">
      <alignment horizontal="left" shrinkToFit="0" vertical="center" wrapText="1"/>
    </xf>
    <xf borderId="12" fillId="3" fontId="11" numFmtId="0" xfId="0" applyAlignment="1" applyBorder="1" applyFont="1">
      <alignment horizontal="center" vertical="center"/>
    </xf>
    <xf borderId="0" fillId="0" fontId="15" numFmtId="0" xfId="0" applyAlignment="1" applyFont="1">
      <alignment vertical="center"/>
    </xf>
    <xf borderId="0" fillId="0" fontId="15" numFmtId="0" xfId="0" applyAlignment="1" applyFont="1">
      <alignment readingOrder="0" vertical="center"/>
    </xf>
    <xf borderId="0" fillId="0" fontId="15" numFmtId="49" xfId="0" applyAlignment="1" applyFont="1" applyNumberFormat="1">
      <alignment horizontal="left" vertical="center"/>
    </xf>
    <xf borderId="0" fillId="0" fontId="15" numFmtId="18" xfId="0" applyAlignment="1" applyFont="1" applyNumberFormat="1">
      <alignment horizontal="left" vertical="center"/>
    </xf>
    <xf borderId="0" fillId="0" fontId="11" numFmtId="0" xfId="0" applyAlignment="1" applyFont="1">
      <alignment horizontal="center" vertical="center"/>
    </xf>
    <xf borderId="11" fillId="0" fontId="15" numFmtId="0" xfId="0" applyAlignment="1" applyBorder="1" applyFont="1">
      <alignment vertical="center"/>
    </xf>
    <xf borderId="11" fillId="0" fontId="16" numFmtId="0" xfId="0" applyAlignment="1" applyBorder="1" applyFont="1">
      <alignment horizontal="center" shrinkToFit="0" vertical="center" wrapText="1"/>
    </xf>
    <xf borderId="26" fillId="0" fontId="16" numFmtId="0" xfId="0" applyAlignment="1" applyBorder="1" applyFont="1">
      <alignment horizontal="center" shrinkToFit="0" vertical="center" wrapText="1"/>
    </xf>
    <xf borderId="11" fillId="0" fontId="15" numFmtId="0" xfId="0" applyAlignment="1" applyBorder="1" applyFont="1">
      <alignment horizontal="center" vertical="center"/>
    </xf>
    <xf borderId="11" fillId="0" fontId="15" numFmtId="0" xfId="0" applyAlignment="1" applyBorder="1" applyFont="1">
      <alignment shrinkToFit="0" vertical="center" wrapText="1"/>
    </xf>
    <xf borderId="11" fillId="0" fontId="15" numFmtId="165" xfId="0" applyAlignment="1" applyBorder="1" applyFont="1" applyNumberFormat="1">
      <alignment shrinkToFit="0" vertical="center" wrapText="1"/>
    </xf>
    <xf borderId="11" fillId="0" fontId="15" numFmtId="165" xfId="0" applyAlignment="1" applyBorder="1" applyFont="1" applyNumberFormat="1">
      <alignment vertical="center"/>
    </xf>
    <xf borderId="11" fillId="0" fontId="15" numFmtId="0" xfId="0" applyAlignment="1" applyBorder="1" applyFont="1">
      <alignment horizontal="right" vertical="center"/>
    </xf>
    <xf borderId="8" fillId="0" fontId="16" numFmtId="0" xfId="0" applyAlignment="1" applyBorder="1" applyFont="1">
      <alignment horizontal="center" shrinkToFit="0" vertical="center" wrapText="1"/>
    </xf>
    <xf borderId="8" fillId="0" fontId="15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right" vertical="center"/>
    </xf>
    <xf borderId="0" fillId="0" fontId="15" numFmtId="165" xfId="0" applyAlignment="1" applyFont="1" applyNumberFormat="1">
      <alignment vertical="center"/>
    </xf>
    <xf borderId="0" fillId="0" fontId="15" numFmtId="165" xfId="0" applyAlignment="1" applyFont="1" applyNumberFormat="1">
      <alignment horizontal="right" vertical="center"/>
    </xf>
    <xf borderId="0" fillId="0" fontId="15" numFmtId="0" xfId="0" applyAlignment="1" applyFont="1">
      <alignment horizontal="right" shrinkToFit="0" vertical="center" wrapText="1"/>
    </xf>
    <xf borderId="27" fillId="0" fontId="17" numFmtId="0" xfId="0" applyAlignment="1" applyBorder="1" applyFont="1">
      <alignment horizontal="right" vertical="center"/>
    </xf>
    <xf borderId="27" fillId="0" fontId="17" numFmtId="165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welahealthbar.ca/nutrition-fact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0.78"/>
    <col customWidth="1" min="2" max="2" width="17.67"/>
    <col customWidth="1" min="3" max="3" width="33.78"/>
    <col customWidth="1" min="4" max="4" width="29.78"/>
    <col customWidth="1" min="5" max="5" width="18.22"/>
    <col customWidth="1" min="6" max="6" width="51.11"/>
    <col customWidth="1" min="7" max="9" width="10.78"/>
    <col customWidth="1" min="10" max="26" width="10.0"/>
  </cols>
  <sheetData>
    <row r="1" ht="25.5" customHeight="1">
      <c r="A1" s="1"/>
      <c r="B1" s="1"/>
      <c r="C1" s="2" t="s">
        <v>0</v>
      </c>
      <c r="D1" s="3"/>
      <c r="E1" s="3"/>
      <c r="F1" s="4"/>
      <c r="G1" s="1"/>
      <c r="H1" s="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30.75" customHeight="1">
      <c r="A2" s="1"/>
      <c r="B2" s="1"/>
      <c r="C2" s="6" t="s">
        <v>1</v>
      </c>
      <c r="D2" s="7"/>
      <c r="E2" s="7"/>
      <c r="F2" s="8"/>
      <c r="G2" s="1"/>
      <c r="H2" s="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0.75" customHeight="1">
      <c r="A3" s="1"/>
      <c r="B3" s="1"/>
      <c r="C3" s="6" t="s">
        <v>2</v>
      </c>
      <c r="D3" s="7"/>
      <c r="E3" s="7"/>
      <c r="F3" s="8"/>
      <c r="G3" s="1"/>
      <c r="H3" s="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0.75" customHeight="1">
      <c r="A4" s="1"/>
      <c r="B4" s="1"/>
      <c r="C4" s="9" t="s">
        <v>3</v>
      </c>
      <c r="D4" s="7"/>
      <c r="E4" s="7"/>
      <c r="F4" s="8"/>
      <c r="G4" s="1"/>
      <c r="H4" s="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0"/>
      <c r="B5" s="10"/>
      <c r="C5" s="11" t="s">
        <v>4</v>
      </c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8.0" customHeight="1">
      <c r="A6" s="1"/>
      <c r="B6" s="1"/>
      <c r="C6" s="1"/>
      <c r="D6" s="1"/>
      <c r="E6" s="1"/>
      <c r="F6" s="1"/>
      <c r="G6" s="1"/>
      <c r="H6" s="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8.5" customHeight="1">
      <c r="A7" s="1"/>
      <c r="B7" s="1"/>
      <c r="C7" s="12" t="s">
        <v>5</v>
      </c>
      <c r="D7" s="13"/>
      <c r="E7" s="13"/>
      <c r="F7" s="14"/>
      <c r="G7" s="1"/>
      <c r="H7" s="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7.75" customHeight="1">
      <c r="A8" s="1"/>
      <c r="B8" s="1"/>
      <c r="C8" s="15" t="s">
        <v>6</v>
      </c>
      <c r="D8" s="15" t="s">
        <v>7</v>
      </c>
      <c r="E8" s="15" t="s">
        <v>8</v>
      </c>
      <c r="F8" s="15" t="s">
        <v>9</v>
      </c>
      <c r="G8" s="1"/>
      <c r="H8" s="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57.0" customHeight="1">
      <c r="A9" s="1"/>
      <c r="B9" s="16" t="s">
        <v>10</v>
      </c>
      <c r="C9" s="17" t="s">
        <v>11</v>
      </c>
      <c r="D9" s="17" t="s">
        <v>12</v>
      </c>
      <c r="E9" s="18">
        <v>18.0</v>
      </c>
      <c r="F9" s="19" t="s">
        <v>13</v>
      </c>
      <c r="G9" s="1"/>
      <c r="H9" s="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61.5" customHeight="1">
      <c r="A10" s="1"/>
      <c r="B10" s="16" t="s">
        <v>10</v>
      </c>
      <c r="C10" s="17" t="s">
        <v>14</v>
      </c>
      <c r="D10" s="17" t="s">
        <v>15</v>
      </c>
      <c r="E10" s="18">
        <v>16.5</v>
      </c>
      <c r="F10" s="17" t="s">
        <v>16</v>
      </c>
      <c r="G10" s="1"/>
      <c r="H10" s="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"/>
      <c r="B11" s="16" t="s">
        <v>10</v>
      </c>
      <c r="C11" s="17" t="s">
        <v>17</v>
      </c>
      <c r="D11" s="17" t="s">
        <v>18</v>
      </c>
      <c r="E11" s="18">
        <v>18.5</v>
      </c>
      <c r="F11" s="17" t="s">
        <v>19</v>
      </c>
      <c r="G11" s="1"/>
      <c r="H11" s="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57.0" customHeight="1">
      <c r="A12" s="1"/>
      <c r="B12" s="16"/>
      <c r="C12" s="17" t="s">
        <v>20</v>
      </c>
      <c r="D12" s="17" t="s">
        <v>21</v>
      </c>
      <c r="E12" s="18">
        <v>18.5</v>
      </c>
      <c r="F12" s="17" t="s">
        <v>22</v>
      </c>
      <c r="G12" s="1"/>
      <c r="H12" s="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57.0" customHeight="1">
      <c r="A13" s="1"/>
      <c r="B13" s="16"/>
      <c r="C13" s="17" t="s">
        <v>23</v>
      </c>
      <c r="D13" s="17" t="s">
        <v>24</v>
      </c>
      <c r="E13" s="18">
        <v>16.5</v>
      </c>
      <c r="F13" s="17" t="s">
        <v>25</v>
      </c>
      <c r="G13" s="1"/>
      <c r="H13" s="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57.0" customHeight="1">
      <c r="A14" s="1"/>
      <c r="B14" s="16"/>
      <c r="C14" s="17" t="s">
        <v>26</v>
      </c>
      <c r="D14" s="17" t="s">
        <v>27</v>
      </c>
      <c r="E14" s="18">
        <v>16.5</v>
      </c>
      <c r="F14" s="17" t="s">
        <v>28</v>
      </c>
      <c r="G14" s="1"/>
      <c r="H14" s="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63.0" customHeight="1">
      <c r="A15" s="1"/>
      <c r="B15" s="1"/>
      <c r="C15" s="17" t="s">
        <v>29</v>
      </c>
      <c r="D15" s="17" t="s">
        <v>30</v>
      </c>
      <c r="E15" s="18">
        <v>16.5</v>
      </c>
      <c r="F15" s="17" t="s">
        <v>31</v>
      </c>
      <c r="G15" s="1"/>
      <c r="H15" s="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"/>
      <c r="B16" s="1"/>
      <c r="C16" s="17" t="s">
        <v>32</v>
      </c>
      <c r="D16" s="17" t="s">
        <v>33</v>
      </c>
      <c r="E16" s="18">
        <v>22.0</v>
      </c>
      <c r="F16" s="17" t="s">
        <v>34</v>
      </c>
      <c r="G16" s="1"/>
      <c r="H16" s="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30.0" customHeight="1">
      <c r="A17" s="1"/>
      <c r="B17" s="20"/>
      <c r="C17" s="21" t="s">
        <v>35</v>
      </c>
      <c r="D17" s="13"/>
      <c r="E17" s="13"/>
      <c r="F17" s="14"/>
      <c r="G17" s="22"/>
      <c r="H17" s="8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30.75" customHeight="1">
      <c r="A18" s="1"/>
      <c r="B18" s="1"/>
      <c r="C18" s="17" t="s">
        <v>36</v>
      </c>
      <c r="D18" s="17" t="s">
        <v>37</v>
      </c>
      <c r="E18" s="23">
        <v>3.0</v>
      </c>
      <c r="F18" s="17"/>
      <c r="G18" s="1"/>
      <c r="H18" s="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8.75" customHeight="1">
      <c r="A19" s="1"/>
      <c r="B19" s="1"/>
      <c r="C19" s="17" t="s">
        <v>38</v>
      </c>
      <c r="D19" s="17" t="s">
        <v>37</v>
      </c>
      <c r="E19" s="23">
        <v>2.5</v>
      </c>
      <c r="F19" s="17"/>
      <c r="G19" s="1"/>
      <c r="H19" s="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8.75" customHeight="1">
      <c r="A20" s="1"/>
      <c r="B20" s="1"/>
      <c r="C20" s="17" t="s">
        <v>39</v>
      </c>
      <c r="D20" s="17" t="s">
        <v>37</v>
      </c>
      <c r="E20" s="23">
        <v>3.0</v>
      </c>
      <c r="F20" s="17"/>
      <c r="G20" s="1"/>
      <c r="H20" s="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8.75" customHeight="1">
      <c r="A21" s="1"/>
      <c r="B21" s="1"/>
      <c r="C21" s="17" t="s">
        <v>40</v>
      </c>
      <c r="D21" s="17" t="s">
        <v>37</v>
      </c>
      <c r="E21" s="23">
        <v>3.0</v>
      </c>
      <c r="F21" s="17"/>
      <c r="G21" s="1"/>
      <c r="H21" s="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8.75" customHeight="1">
      <c r="A22" s="1"/>
      <c r="B22" s="1"/>
      <c r="C22" s="17" t="s">
        <v>41</v>
      </c>
      <c r="D22" s="17" t="s">
        <v>37</v>
      </c>
      <c r="E22" s="18">
        <v>3.5</v>
      </c>
      <c r="F22" s="17"/>
      <c r="G22" s="1"/>
      <c r="H22" s="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8.75" customHeight="1">
      <c r="A23" s="1"/>
      <c r="B23" s="1"/>
      <c r="C23" s="17" t="s">
        <v>42</v>
      </c>
      <c r="D23" s="17" t="s">
        <v>37</v>
      </c>
      <c r="E23" s="18">
        <v>3.0</v>
      </c>
      <c r="F23" s="17"/>
      <c r="G23" s="1"/>
      <c r="H23" s="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35.25" customHeight="1">
      <c r="A24" s="1"/>
      <c r="B24" s="1"/>
      <c r="C24" s="17" t="s">
        <v>43</v>
      </c>
      <c r="D24" s="19" t="s">
        <v>44</v>
      </c>
      <c r="E24" s="18">
        <v>3.5</v>
      </c>
      <c r="F24" s="17"/>
      <c r="G24" s="1"/>
      <c r="H24" s="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1"/>
      <c r="B25" s="1"/>
      <c r="C25" s="17" t="s">
        <v>45</v>
      </c>
      <c r="D25" s="19" t="s">
        <v>46</v>
      </c>
      <c r="E25" s="23">
        <v>5.0</v>
      </c>
      <c r="F25" s="17"/>
      <c r="G25" s="1"/>
      <c r="H25" s="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8.0" customHeight="1">
      <c r="A26" s="1"/>
      <c r="B26" s="1"/>
      <c r="C26" s="17" t="s">
        <v>20</v>
      </c>
      <c r="D26" s="19" t="s">
        <v>44</v>
      </c>
      <c r="E26" s="23">
        <v>5.0</v>
      </c>
      <c r="F26" s="17"/>
      <c r="G26" s="1"/>
      <c r="H26" s="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8.0" customHeight="1">
      <c r="A27" s="1"/>
      <c r="B27" s="1"/>
      <c r="C27" s="17" t="s">
        <v>47</v>
      </c>
      <c r="D27" s="17" t="s">
        <v>48</v>
      </c>
      <c r="E27" s="23">
        <v>2.5</v>
      </c>
      <c r="F27" s="17"/>
      <c r="G27" s="1"/>
      <c r="H27" s="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1"/>
      <c r="B28" s="1"/>
      <c r="C28" s="17" t="s">
        <v>49</v>
      </c>
      <c r="D28" s="17" t="s">
        <v>50</v>
      </c>
      <c r="E28" s="18">
        <v>6.0</v>
      </c>
      <c r="F28" s="17"/>
      <c r="G28" s="1"/>
      <c r="H28" s="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30.0" customHeight="1">
      <c r="A29" s="1"/>
      <c r="B29" s="1"/>
      <c r="C29" s="24"/>
      <c r="D29" s="24"/>
      <c r="E29" s="25"/>
      <c r="F29" s="1"/>
      <c r="G29" s="1"/>
      <c r="H29" s="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41.25" customHeight="1">
      <c r="A30" s="1"/>
      <c r="B30" s="1"/>
      <c r="C30" s="12" t="s">
        <v>51</v>
      </c>
      <c r="D30" s="13"/>
      <c r="E30" s="13"/>
      <c r="F30" s="14"/>
      <c r="G30" s="1"/>
      <c r="H30" s="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41.25" customHeight="1">
      <c r="A31" s="1"/>
      <c r="B31" s="1"/>
      <c r="C31" s="15" t="s">
        <v>6</v>
      </c>
      <c r="D31" s="15" t="s">
        <v>7</v>
      </c>
      <c r="E31" s="15" t="s">
        <v>8</v>
      </c>
      <c r="F31" s="15" t="s">
        <v>9</v>
      </c>
      <c r="G31" s="1"/>
      <c r="H31" s="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1"/>
      <c r="B32" s="1"/>
      <c r="C32" s="17" t="s">
        <v>52</v>
      </c>
      <c r="D32" s="17" t="s">
        <v>53</v>
      </c>
      <c r="E32" s="18">
        <v>13.0</v>
      </c>
      <c r="F32" s="17" t="s">
        <v>54</v>
      </c>
      <c r="G32" s="1"/>
      <c r="H32" s="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58.5" customHeight="1">
      <c r="A33" s="1"/>
      <c r="B33" s="16"/>
      <c r="C33" s="17" t="s">
        <v>55</v>
      </c>
      <c r="D33" s="17" t="s">
        <v>56</v>
      </c>
      <c r="E33" s="18">
        <v>14.0</v>
      </c>
      <c r="F33" s="17" t="s">
        <v>57</v>
      </c>
      <c r="G33" s="1"/>
      <c r="H33" s="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1"/>
      <c r="B34" s="1"/>
      <c r="C34" s="17" t="s">
        <v>58</v>
      </c>
      <c r="D34" s="17" t="s">
        <v>59</v>
      </c>
      <c r="E34" s="18">
        <v>15.0</v>
      </c>
      <c r="F34" s="17" t="s">
        <v>60</v>
      </c>
      <c r="G34" s="1"/>
      <c r="H34" s="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1"/>
      <c r="B35" s="16" t="s">
        <v>10</v>
      </c>
      <c r="C35" s="17" t="s">
        <v>61</v>
      </c>
      <c r="D35" s="17" t="s">
        <v>59</v>
      </c>
      <c r="E35" s="18">
        <v>15.0</v>
      </c>
      <c r="F35" s="17" t="s">
        <v>62</v>
      </c>
      <c r="G35" s="1"/>
      <c r="H35" s="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1"/>
      <c r="B36" s="16" t="s">
        <v>10</v>
      </c>
      <c r="C36" s="17" t="s">
        <v>63</v>
      </c>
      <c r="D36" s="17" t="s">
        <v>64</v>
      </c>
      <c r="E36" s="18">
        <v>15.0</v>
      </c>
      <c r="F36" s="17" t="s">
        <v>65</v>
      </c>
      <c r="G36" s="1"/>
      <c r="H36" s="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8.0" customHeight="1">
      <c r="A37" s="1"/>
      <c r="B37" s="1"/>
      <c r="C37" s="26" t="s">
        <v>66</v>
      </c>
      <c r="D37" s="13"/>
      <c r="E37" s="13"/>
      <c r="F37" s="14"/>
      <c r="G37" s="27"/>
      <c r="H37" s="2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7.0" customHeight="1">
      <c r="A38" s="1"/>
      <c r="B38" s="1"/>
      <c r="C38" s="24"/>
      <c r="D38" s="24"/>
      <c r="E38" s="24"/>
      <c r="F38" s="24"/>
      <c r="G38" s="29"/>
      <c r="H38" s="3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8.0" customHeight="1">
      <c r="A39" s="1"/>
      <c r="B39" s="1"/>
      <c r="C39" s="27"/>
      <c r="D39" s="31"/>
      <c r="E39" s="31"/>
      <c r="F39" s="28"/>
      <c r="G39" s="29"/>
      <c r="H39" s="3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34.5" customHeight="1">
      <c r="A40" s="1"/>
      <c r="B40" s="1"/>
      <c r="C40" s="32"/>
      <c r="D40" s="33"/>
      <c r="E40" s="33"/>
      <c r="F40" s="34"/>
      <c r="G40" s="29"/>
      <c r="H40" s="3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34.5" customHeight="1">
      <c r="A41" s="1"/>
      <c r="B41" s="1"/>
      <c r="C41" s="35" t="s">
        <v>67</v>
      </c>
      <c r="D41" s="13"/>
      <c r="E41" s="13"/>
      <c r="F41" s="14"/>
      <c r="G41" s="29"/>
      <c r="H41" s="3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34.5" customHeight="1">
      <c r="A42" s="1"/>
      <c r="B42" s="1"/>
      <c r="C42" s="15" t="s">
        <v>6</v>
      </c>
      <c r="D42" s="15" t="s">
        <v>7</v>
      </c>
      <c r="E42" s="15" t="s">
        <v>8</v>
      </c>
      <c r="F42" s="15" t="s">
        <v>9</v>
      </c>
      <c r="G42" s="29"/>
      <c r="H42" s="3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1"/>
      <c r="B43" s="1"/>
      <c r="C43" s="17" t="s">
        <v>68</v>
      </c>
      <c r="D43" s="17" t="s">
        <v>69</v>
      </c>
      <c r="E43" s="36">
        <v>10.0</v>
      </c>
      <c r="F43" s="17" t="s">
        <v>70</v>
      </c>
      <c r="G43" s="29"/>
      <c r="H43" s="3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1"/>
      <c r="B44" s="1"/>
      <c r="C44" s="17" t="s">
        <v>71</v>
      </c>
      <c r="D44" s="17" t="s">
        <v>69</v>
      </c>
      <c r="E44" s="36">
        <v>10.0</v>
      </c>
      <c r="F44" s="17" t="s">
        <v>72</v>
      </c>
      <c r="G44" s="29"/>
      <c r="H44" s="3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1"/>
      <c r="B45" s="1"/>
      <c r="C45" s="17" t="s">
        <v>73</v>
      </c>
      <c r="D45" s="17" t="s">
        <v>74</v>
      </c>
      <c r="E45" s="36">
        <v>12.0</v>
      </c>
      <c r="F45" s="17" t="s">
        <v>75</v>
      </c>
      <c r="G45" s="29"/>
      <c r="H45" s="3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1"/>
      <c r="B46" s="1"/>
      <c r="C46" s="17" t="s">
        <v>76</v>
      </c>
      <c r="D46" s="17" t="s">
        <v>69</v>
      </c>
      <c r="E46" s="36">
        <v>9.0</v>
      </c>
      <c r="F46" s="17" t="s">
        <v>77</v>
      </c>
      <c r="G46" s="29"/>
      <c r="H46" s="3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1"/>
      <c r="B47" s="1"/>
      <c r="C47" s="17" t="s">
        <v>78</v>
      </c>
      <c r="D47" s="17" t="s">
        <v>69</v>
      </c>
      <c r="E47" s="36">
        <v>9.0</v>
      </c>
      <c r="F47" s="17" t="s">
        <v>79</v>
      </c>
      <c r="G47" s="29"/>
      <c r="H47" s="3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1"/>
      <c r="B48" s="1"/>
      <c r="C48" s="17" t="s">
        <v>80</v>
      </c>
      <c r="D48" s="17" t="s">
        <v>69</v>
      </c>
      <c r="E48" s="36">
        <v>9.0</v>
      </c>
      <c r="F48" s="17" t="s">
        <v>81</v>
      </c>
      <c r="G48" s="29"/>
      <c r="H48" s="3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1"/>
      <c r="B49" s="1"/>
      <c r="C49" s="17" t="s">
        <v>82</v>
      </c>
      <c r="D49" s="17" t="s">
        <v>83</v>
      </c>
      <c r="E49" s="36">
        <v>12.0</v>
      </c>
      <c r="F49" s="17" t="s">
        <v>84</v>
      </c>
      <c r="G49" s="32"/>
      <c r="H49" s="3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1"/>
      <c r="B50" s="1"/>
      <c r="C50" s="17" t="s">
        <v>85</v>
      </c>
      <c r="D50" s="17" t="s">
        <v>48</v>
      </c>
      <c r="E50" s="36">
        <v>12.0</v>
      </c>
      <c r="F50" s="17" t="s">
        <v>86</v>
      </c>
      <c r="G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8.0" customHeight="1">
      <c r="A51" s="5"/>
      <c r="B51" s="5"/>
      <c r="C51" s="37" t="s">
        <v>87</v>
      </c>
      <c r="D51" s="31"/>
      <c r="E51" s="31"/>
      <c r="F51" s="2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8.0" customHeight="1">
      <c r="A52" s="5"/>
      <c r="B52" s="5"/>
      <c r="C52" s="29"/>
      <c r="F52" s="30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8.0" customHeight="1">
      <c r="A53" s="5"/>
      <c r="B53" s="5"/>
      <c r="C53" s="32"/>
      <c r="D53" s="33"/>
      <c r="E53" s="33"/>
      <c r="F53" s="3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8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8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8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8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8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8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8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8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8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8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8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8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8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8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8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8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8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8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8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8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8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8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8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8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8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8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8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8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8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8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8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8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8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8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8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8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8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8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8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8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8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8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8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8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8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8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8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8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8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8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8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8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8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8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8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8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8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8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8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8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8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8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8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8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8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8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8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8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8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8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8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8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8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8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8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8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8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8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8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8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8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8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8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8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8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8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8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8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8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8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8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8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8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8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8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8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8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8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8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8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8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8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8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8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8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8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8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8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8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8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8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8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8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8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8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8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8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8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8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8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8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8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8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8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8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8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8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8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8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8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8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8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8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8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8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8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8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8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8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8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8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8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8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8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8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8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8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8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8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8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8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8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8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8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8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8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8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8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8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8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8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8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8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8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8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8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8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8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8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8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8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8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8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8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8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8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8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8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8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8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8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8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8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8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8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8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8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8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8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8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8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8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8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8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8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8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8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8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8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8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8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8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8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8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8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8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8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8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8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8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8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8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8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8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8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8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8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8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8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8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8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8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8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8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8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8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8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8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8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8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8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8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8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8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8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8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8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8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8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8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8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8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8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8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8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8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8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8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8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8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8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8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8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8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8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8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8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8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8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8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8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8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8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8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8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8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8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8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8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8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8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8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8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8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8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8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8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8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8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8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8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8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8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8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8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8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8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8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8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8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8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8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8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8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8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8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8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8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8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8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8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8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8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8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8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8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8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8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8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8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8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8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8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8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8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8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8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8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8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8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8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8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8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8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8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8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8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8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8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8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8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8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8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8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8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8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8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8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8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8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8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8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8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8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8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8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8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8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8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8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8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8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8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8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8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8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8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8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8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8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8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8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8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8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8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8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8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8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8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8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8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8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8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8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8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8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8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8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8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8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8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8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8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8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8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8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8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8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8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8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8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8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8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8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8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8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8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8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8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8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8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8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8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8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8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8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8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8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8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8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8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8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8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8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8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8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8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8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8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8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8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8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8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8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8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8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8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8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8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8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8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8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8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8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8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8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8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8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8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8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8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8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8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8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8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8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8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8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8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8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8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8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8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8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8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8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8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8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8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8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8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8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8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8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8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8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8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8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8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8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8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8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8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8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8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8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8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8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8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8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8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8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8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8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8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8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8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8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8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8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8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8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8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8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8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8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8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8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8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8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8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8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8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8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8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8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8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8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8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8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8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8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8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8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8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8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8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8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8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8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8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8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8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8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8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8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8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8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8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8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8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8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8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8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8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8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8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8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8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8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8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8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8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8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8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8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8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8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8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8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8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8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8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8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8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8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8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8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8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8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8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8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8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8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8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8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8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8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8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8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8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8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8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8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8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8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8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8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8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8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8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8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8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8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8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8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8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8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8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8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8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8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8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8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8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8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8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8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8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8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8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8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8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8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8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8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8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8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8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8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8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8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8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8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8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8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8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8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8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8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8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8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8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8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8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8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8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8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8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8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8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8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8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8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8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8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8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8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8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8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8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8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8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8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8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8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8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8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8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8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8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8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8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8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8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8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8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8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8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8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8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8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8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8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8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8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8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8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8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8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8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8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8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8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8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8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8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8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8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8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8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8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8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8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8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8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8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8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8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8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8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8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8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8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8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8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8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8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8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8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8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8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8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8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8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8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8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8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8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8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8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8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8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8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8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8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8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8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8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8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8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8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8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8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8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8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8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8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8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8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8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8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8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8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8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8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8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8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8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8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8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8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8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8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8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8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8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8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8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8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8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8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8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8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8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8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8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8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8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8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8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8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8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8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8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8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8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8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8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8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8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8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8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8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8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8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8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8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8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8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8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8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8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8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8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8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8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8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8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8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8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8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8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8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8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8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8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8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8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8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8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8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8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8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8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8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8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8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8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8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8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8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8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8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8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8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8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8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8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8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8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8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8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8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8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8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8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8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8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8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8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8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8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8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8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8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8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8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8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8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8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8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8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8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8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8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8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8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8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8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8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8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8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8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8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8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8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8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8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8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8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8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8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8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8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8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8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8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8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8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8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8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8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8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8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8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8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8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8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8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8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8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8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8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8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8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8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8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8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8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8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8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8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8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8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8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8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8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8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8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8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8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8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8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8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8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8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8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8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8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8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8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8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8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8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8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8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8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8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8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8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8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8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8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8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8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8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8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8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8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8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8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8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8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8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8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8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8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8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8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8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8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8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0" customHeight="1">
      <c r="A997" s="38"/>
      <c r="B997" s="38"/>
      <c r="C997" s="5"/>
      <c r="D997" s="5"/>
      <c r="E997" s="5"/>
      <c r="F997" s="5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ht="15.0" customHeight="1">
      <c r="A998" s="38"/>
      <c r="B998" s="38"/>
      <c r="C998" s="5"/>
      <c r="D998" s="5"/>
      <c r="E998" s="5"/>
      <c r="F998" s="5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ht="15.0" customHeight="1">
      <c r="A999" s="38"/>
      <c r="B999" s="38"/>
      <c r="C999" s="5"/>
      <c r="D999" s="5"/>
      <c r="E999" s="5"/>
      <c r="F999" s="5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</sheetData>
  <mergeCells count="15">
    <mergeCell ref="G17:H17"/>
    <mergeCell ref="G50:H51"/>
    <mergeCell ref="G37:H49"/>
    <mergeCell ref="C37:F37"/>
    <mergeCell ref="C39:F40"/>
    <mergeCell ref="C41:F41"/>
    <mergeCell ref="C51:F53"/>
    <mergeCell ref="C1:F1"/>
    <mergeCell ref="C2:F2"/>
    <mergeCell ref="C3:F3"/>
    <mergeCell ref="C4:F4"/>
    <mergeCell ref="C7:F7"/>
    <mergeCell ref="C17:F17"/>
    <mergeCell ref="C30:F30"/>
    <mergeCell ref="C5:F5"/>
  </mergeCells>
  <hyperlinks>
    <hyperlink r:id="rId1" ref="C4"/>
  </hyperlinks>
  <printOptions/>
  <pageMargins bottom="0.75" footer="0.0" header="0.0" left="0.7" right="0.7" top="0.75"/>
  <pageSetup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2" width="10.0"/>
    <col customWidth="1" min="3" max="3" width="25.44"/>
    <col customWidth="1" min="4" max="4" width="20.67"/>
    <col customWidth="1" min="5" max="5" width="13.33"/>
    <col customWidth="1" min="6" max="6" width="9.78"/>
    <col customWidth="1" min="7" max="7" width="17.11"/>
    <col customWidth="1" min="8" max="8" width="44.0"/>
    <col customWidth="1" min="9" max="9" width="12.78"/>
    <col customWidth="1" min="10" max="10" width="21.78"/>
    <col customWidth="1" min="11" max="27" width="10.0"/>
  </cols>
  <sheetData>
    <row r="1" ht="33.75" customHeight="1">
      <c r="A1" s="39"/>
      <c r="B1" s="40" t="s">
        <v>88</v>
      </c>
      <c r="C1" s="7"/>
      <c r="D1" s="7"/>
      <c r="E1" s="7"/>
      <c r="F1" s="7"/>
      <c r="G1" s="7"/>
      <c r="H1" s="7"/>
      <c r="I1" s="8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ht="31.5" customHeight="1">
      <c r="A2" s="39"/>
      <c r="B2" s="41" t="s">
        <v>89</v>
      </c>
      <c r="I2" s="42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ht="37.5" customHeight="1">
      <c r="A3" s="39"/>
      <c r="B3" s="41" t="s">
        <v>90</v>
      </c>
      <c r="I3" s="42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ht="37.5" customHeight="1">
      <c r="A4" s="39"/>
      <c r="B4" s="41" t="s">
        <v>91</v>
      </c>
      <c r="I4" s="42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ht="37.5" customHeight="1">
      <c r="A5" s="39"/>
      <c r="B5" s="41" t="s">
        <v>92</v>
      </c>
      <c r="I5" s="42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ht="31.5" customHeight="1">
      <c r="A6" s="39"/>
      <c r="B6" s="43" t="s">
        <v>93</v>
      </c>
      <c r="C6" s="44"/>
      <c r="D6" s="44"/>
      <c r="E6" s="44"/>
      <c r="F6" s="44"/>
      <c r="G6" s="44"/>
      <c r="H6" s="44"/>
      <c r="I6" s="45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ht="24.0" customHeight="1">
      <c r="A7" s="39"/>
      <c r="B7" s="46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ht="24.0" customHeight="1">
      <c r="A8" s="39"/>
      <c r="B8" s="47" t="s">
        <v>94</v>
      </c>
      <c r="C8" s="7"/>
      <c r="D8" s="7"/>
      <c r="E8" s="7"/>
      <c r="F8" s="7"/>
      <c r="G8" s="7"/>
      <c r="H8" s="7"/>
      <c r="I8" s="8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ht="24.0" customHeight="1">
      <c r="A9" s="39"/>
      <c r="B9" s="46"/>
      <c r="C9" s="48" t="s">
        <v>95</v>
      </c>
      <c r="D9" s="48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ht="24.0" customHeight="1">
      <c r="A10" s="39"/>
      <c r="B10" s="46"/>
      <c r="C10" s="48" t="s">
        <v>96</v>
      </c>
      <c r="D10" s="48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</row>
    <row r="11" ht="24.0" customHeight="1">
      <c r="A11" s="39"/>
      <c r="B11" s="46"/>
      <c r="C11" s="48" t="s">
        <v>97</v>
      </c>
      <c r="D11" s="4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ht="36.75" customHeight="1">
      <c r="A12" s="39"/>
      <c r="B12" s="46"/>
      <c r="C12" s="48" t="s">
        <v>98</v>
      </c>
      <c r="D12" s="4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ht="24.0" customHeight="1">
      <c r="A13" s="39"/>
      <c r="B13" s="46"/>
      <c r="C13" s="49" t="s">
        <v>99</v>
      </c>
      <c r="D13" s="5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ht="24.0" customHeight="1">
      <c r="A14" s="39"/>
      <c r="B14" s="46"/>
      <c r="C14" s="48" t="s">
        <v>100</v>
      </c>
      <c r="D14" s="51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ht="25.5" customHeight="1">
      <c r="A15" s="39"/>
      <c r="B15" s="52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ht="35.25" customHeight="1">
      <c r="A16" s="39"/>
      <c r="B16" s="47" t="s">
        <v>101</v>
      </c>
      <c r="C16" s="7"/>
      <c r="D16" s="7"/>
      <c r="E16" s="7"/>
      <c r="F16" s="7"/>
      <c r="G16" s="7"/>
      <c r="H16" s="7"/>
      <c r="I16" s="8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ht="33.75" customHeight="1">
      <c r="A17" s="39"/>
      <c r="B17" s="53"/>
      <c r="C17" s="54" t="s">
        <v>6</v>
      </c>
      <c r="D17" s="54" t="s">
        <v>102</v>
      </c>
      <c r="E17" s="54" t="s">
        <v>103</v>
      </c>
      <c r="F17" s="54" t="s">
        <v>104</v>
      </c>
      <c r="G17" s="54" t="s">
        <v>95</v>
      </c>
      <c r="H17" s="54" t="s">
        <v>105</v>
      </c>
      <c r="I17" s="55" t="s">
        <v>8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>
      <c r="A18" s="39"/>
      <c r="B18" s="56">
        <v>1.0</v>
      </c>
      <c r="C18" s="53"/>
      <c r="D18" s="57"/>
      <c r="E18" s="57"/>
      <c r="F18" s="53"/>
      <c r="G18" s="58"/>
      <c r="H18" s="58"/>
      <c r="I18" s="59">
        <f>IFERROR(__xludf.DUMMYFUNCTION("IFERROR((IFERROR(VLOOKUP(C18,MENU!$C$9:$E$16,3,FALSE)+IFERROR(VLOOKUP(D18,MENU!$C$18:$E$28,3,FALSE),0)++IFERROR(VLOOKUP(E18,MENU!$C$18:$E$27,3,FALSE),0),"""")*F18),"""")"),0.0)</f>
        <v>0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ht="15.75" customHeight="1">
      <c r="A19" s="39"/>
      <c r="B19" s="56">
        <v>2.0</v>
      </c>
      <c r="C19" s="53"/>
      <c r="D19" s="57"/>
      <c r="E19" s="57"/>
      <c r="F19" s="53"/>
      <c r="G19" s="58"/>
      <c r="H19" s="58"/>
      <c r="I19" s="59">
        <f>IFERROR(__xludf.DUMMYFUNCTION("IFERROR((IFERROR(VLOOKUP(C19,MENU!$C$9:$E$16,3,FALSE)+IFERROR(VLOOKUP(D19,MENU!$C$18:$E$28,3,FALSE),0)++IFERROR(VLOOKUP(E19,MENU!$C$18:$E$27,3,FALSE),0),"""")*F19),"""")"),0.0)</f>
        <v>0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ht="15.75" customHeight="1">
      <c r="A20" s="39"/>
      <c r="B20" s="56">
        <v>3.0</v>
      </c>
      <c r="C20" s="53"/>
      <c r="D20" s="57"/>
      <c r="E20" s="57"/>
      <c r="F20" s="53"/>
      <c r="G20" s="58"/>
      <c r="H20" s="58"/>
      <c r="I20" s="59">
        <f>IFERROR(__xludf.DUMMYFUNCTION("IFERROR((IFERROR(VLOOKUP(C20,MENU!$C$9:$E$16,3,FALSE)+IFERROR(VLOOKUP(D20,MENU!$C$18:$E$28,3,FALSE),0)++IFERROR(VLOOKUP(E20,MENU!$C$18:$E$27,3,FALSE),0),"""")*F20),"""")"),0.0)</f>
        <v>0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ht="15.75" customHeight="1">
      <c r="A21" s="39"/>
      <c r="B21" s="56">
        <v>4.0</v>
      </c>
      <c r="C21" s="53"/>
      <c r="D21" s="57"/>
      <c r="E21" s="57"/>
      <c r="F21" s="53"/>
      <c r="G21" s="58"/>
      <c r="H21" s="58"/>
      <c r="I21" s="59">
        <f>IFERROR(__xludf.DUMMYFUNCTION("IFERROR((IFERROR(VLOOKUP(C21,MENU!$C$9:$E$16,3,FALSE)+IFERROR(VLOOKUP(D21,MENU!$C$18:$E$28,3,FALSE),0)++IFERROR(VLOOKUP(E21,MENU!$C$18:$E$27,3,FALSE),0),"""")*F21),"""")"),0.0)</f>
        <v>0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ht="15.75" customHeight="1">
      <c r="A22" s="39"/>
      <c r="B22" s="56">
        <v>5.0</v>
      </c>
      <c r="C22" s="53"/>
      <c r="D22" s="57"/>
      <c r="E22" s="57"/>
      <c r="F22" s="53"/>
      <c r="G22" s="57"/>
      <c r="H22" s="57"/>
      <c r="I22" s="59">
        <f>IFERROR(__xludf.DUMMYFUNCTION("IFERROR((IFERROR(VLOOKUP(C22,MENU!$C$9:$E$16,3,FALSE)+IFERROR(VLOOKUP(D22,MENU!$C$18:$E$28,3,FALSE),0)++IFERROR(VLOOKUP(E22,MENU!$C$18:$E$27,3,FALSE),0),"""")*F22),"""")"),0.0)</f>
        <v>0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ht="15.75" customHeight="1">
      <c r="A23" s="39"/>
      <c r="B23" s="56">
        <v>6.0</v>
      </c>
      <c r="C23" s="53"/>
      <c r="D23" s="57"/>
      <c r="E23" s="57"/>
      <c r="F23" s="60"/>
      <c r="G23" s="57"/>
      <c r="H23" s="57"/>
      <c r="I23" s="59">
        <f>IFERROR(__xludf.DUMMYFUNCTION("IFERROR((IFERROR(VLOOKUP(C23,MENU!$C$9:$E$16,3,FALSE)+IFERROR(VLOOKUP(D23,MENU!$C$18:$E$28,3,FALSE),0)++IFERROR(VLOOKUP(E23,MENU!$C$18:$E$27,3,FALSE),0),"""")*F23),"""")"),0.0)</f>
        <v>0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ht="15.75" customHeight="1">
      <c r="A24" s="39"/>
      <c r="B24" s="56">
        <v>7.0</v>
      </c>
      <c r="C24" s="53"/>
      <c r="D24" s="57"/>
      <c r="E24" s="57"/>
      <c r="F24" s="60"/>
      <c r="G24" s="57"/>
      <c r="H24" s="57"/>
      <c r="I24" s="59">
        <f>IFERROR(__xludf.DUMMYFUNCTION("IFERROR((IFERROR(VLOOKUP(C24,MENU!$C$9:$E$16,3,FALSE)+IFERROR(VLOOKUP(D24,MENU!$C$18:$E$28,3,FALSE),0)++IFERROR(VLOOKUP(E24,MENU!$C$18:$E$27,3,FALSE),0),"""")*F24),"""")"),0.0)</f>
        <v>0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ht="15.75" customHeight="1">
      <c r="A25" s="39"/>
      <c r="B25" s="56">
        <v>8.0</v>
      </c>
      <c r="C25" s="53"/>
      <c r="D25" s="57"/>
      <c r="E25" s="57"/>
      <c r="F25" s="60"/>
      <c r="G25" s="57"/>
      <c r="H25" s="57"/>
      <c r="I25" s="59">
        <f>IFERROR(__xludf.DUMMYFUNCTION("IFERROR((IFERROR(VLOOKUP(C25,MENU!$C$9:$E$16,3,FALSE)+IFERROR(VLOOKUP(D25,MENU!$C$18:$E$28,3,FALSE),0)++IFERROR(VLOOKUP(E25,MENU!$C$18:$E$27,3,FALSE),0),"""")*F25),"""")"),0.0)</f>
        <v>0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ht="15.75" customHeight="1">
      <c r="A26" s="39"/>
      <c r="B26" s="56">
        <v>9.0</v>
      </c>
      <c r="C26" s="53"/>
      <c r="D26" s="57"/>
      <c r="E26" s="57"/>
      <c r="F26" s="53"/>
      <c r="G26" s="57"/>
      <c r="H26" s="57"/>
      <c r="I26" s="59">
        <f>IFERROR(__xludf.DUMMYFUNCTION("IFERROR((IFERROR(VLOOKUP(C26,MENU!$C$9:$E$16,3,FALSE)+IFERROR(VLOOKUP(D26,MENU!$C$18:$E$28,3,FALSE),0)++IFERROR(VLOOKUP(E26,MENU!$C$18:$E$27,3,FALSE),0),"""")*F26),"""")"),0.0)</f>
        <v>0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ht="15.75" customHeight="1">
      <c r="A27" s="39"/>
      <c r="B27" s="56">
        <v>10.0</v>
      </c>
      <c r="C27" s="53"/>
      <c r="D27" s="57"/>
      <c r="E27" s="57"/>
      <c r="F27" s="53"/>
      <c r="G27" s="57"/>
      <c r="H27" s="57"/>
      <c r="I27" s="59">
        <f>IFERROR(__xludf.DUMMYFUNCTION("IFERROR((IFERROR(VLOOKUP(C27,MENU!$C$9:$E$16,3,FALSE)+IFERROR(VLOOKUP(D27,MENU!$C$18:$E$28,3,FALSE),0)++IFERROR(VLOOKUP(E27,MENU!$C$18:$E$27,3,FALSE),0),"""")*F27),"""")"),0.0)</f>
        <v>0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ht="15.75" customHeight="1">
      <c r="A28" s="39"/>
      <c r="B28" s="56">
        <v>11.0</v>
      </c>
      <c r="C28" s="53"/>
      <c r="D28" s="57"/>
      <c r="E28" s="57"/>
      <c r="F28" s="53"/>
      <c r="G28" s="57"/>
      <c r="H28" s="57"/>
      <c r="I28" s="59">
        <f>IFERROR(__xludf.DUMMYFUNCTION("IFERROR((IFERROR(VLOOKUP(C28,MENU!$C$9:$E$16,3,FALSE)+IFERROR(VLOOKUP(D28,MENU!$C$18:$E$28,3,FALSE),0)++IFERROR(VLOOKUP(E28,MENU!$C$18:$E$27,3,FALSE),0),"""")*F28),"""")"),0.0)</f>
        <v>0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ht="15.75" customHeight="1">
      <c r="A29" s="39"/>
      <c r="B29" s="56">
        <v>12.0</v>
      </c>
      <c r="C29" s="53"/>
      <c r="D29" s="57"/>
      <c r="E29" s="57"/>
      <c r="F29" s="53"/>
      <c r="G29" s="57"/>
      <c r="H29" s="57"/>
      <c r="I29" s="59">
        <f>IFERROR(__xludf.DUMMYFUNCTION("IFERROR((IFERROR(VLOOKUP(C29,MENU!$C$9:$E$16,3,FALSE)+IFERROR(VLOOKUP(D29,MENU!$C$18:$E$28,3,FALSE),0)++IFERROR(VLOOKUP(E29,MENU!$C$18:$E$27,3,FALSE),0),"""")*F29),"""")"),0.0)</f>
        <v>0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ht="15.75" customHeight="1">
      <c r="A30" s="39"/>
      <c r="B30" s="56">
        <v>13.0</v>
      </c>
      <c r="C30" s="53"/>
      <c r="D30" s="57"/>
      <c r="E30" s="57"/>
      <c r="F30" s="53"/>
      <c r="G30" s="57"/>
      <c r="H30" s="57"/>
      <c r="I30" s="59">
        <f>IFERROR(__xludf.DUMMYFUNCTION("IFERROR((IFERROR(VLOOKUP(C30,MENU!$C$9:$E$16,3,FALSE)+IFERROR(VLOOKUP(D30,MENU!$C$18:$E$28,3,FALSE),0)++IFERROR(VLOOKUP(E30,MENU!$C$18:$E$27,3,FALSE),0),"""")*F30),"""")"),0.0)</f>
        <v>0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ht="15.75" customHeight="1">
      <c r="A31" s="39"/>
      <c r="B31" s="56">
        <v>14.0</v>
      </c>
      <c r="C31" s="53"/>
      <c r="D31" s="57"/>
      <c r="E31" s="57"/>
      <c r="F31" s="53"/>
      <c r="G31" s="57"/>
      <c r="H31" s="57"/>
      <c r="I31" s="59">
        <f>IFERROR(__xludf.DUMMYFUNCTION("IFERROR((IFERROR(VLOOKUP(C31,MENU!$C$9:$E$16,3,FALSE)+IFERROR(VLOOKUP(D31,MENU!$C$18:$E$28,3,FALSE),0)++IFERROR(VLOOKUP(E31,MENU!$C$18:$E$27,3,FALSE),0),"""")*F31),"""")"),0.0)</f>
        <v>0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ht="15.75" customHeight="1">
      <c r="A32" s="39"/>
      <c r="B32" s="56">
        <v>15.0</v>
      </c>
      <c r="C32" s="53"/>
      <c r="D32" s="57"/>
      <c r="E32" s="57"/>
      <c r="F32" s="53"/>
      <c r="G32" s="57"/>
      <c r="H32" s="57"/>
      <c r="I32" s="59">
        <f>IFERROR(__xludf.DUMMYFUNCTION("IFERROR((IFERROR(VLOOKUP(C32,MENU!$C$9:$E$16,3,FALSE)+IFERROR(VLOOKUP(D32,MENU!$C$18:$E$28,3,FALSE),0)++IFERROR(VLOOKUP(E32,MENU!$C$18:$E$27,3,FALSE),0),"""")*F32),"""")"),0.0)</f>
        <v>0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  <row r="33" ht="15.7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</row>
    <row r="34" ht="40.5" customHeight="1">
      <c r="A34" s="39"/>
      <c r="B34" s="47" t="s">
        <v>106</v>
      </c>
      <c r="C34" s="7"/>
      <c r="D34" s="7"/>
      <c r="E34" s="7"/>
      <c r="F34" s="7"/>
      <c r="G34" s="7"/>
      <c r="H34" s="7"/>
      <c r="I34" s="8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  <row r="35" ht="49.5" customHeight="1">
      <c r="A35" s="39"/>
      <c r="B35" s="53"/>
      <c r="C35" s="54" t="s">
        <v>6</v>
      </c>
      <c r="D35" s="54" t="s">
        <v>104</v>
      </c>
      <c r="E35" s="61" t="s">
        <v>107</v>
      </c>
      <c r="F35" s="14"/>
      <c r="G35" s="54" t="s">
        <v>95</v>
      </c>
      <c r="H35" s="54" t="s">
        <v>105</v>
      </c>
      <c r="I35" s="55" t="s">
        <v>8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</row>
    <row r="36" ht="15.75" customHeight="1">
      <c r="A36" s="39"/>
      <c r="B36" s="56">
        <v>1.0</v>
      </c>
      <c r="C36" s="53"/>
      <c r="D36" s="60"/>
      <c r="E36" s="62"/>
      <c r="F36" s="14"/>
      <c r="G36" s="58"/>
      <c r="H36" s="58"/>
      <c r="I36" s="59" t="str">
        <f>IFERROR(VLOOKUP(C36,MENU!$C$32:$E$36,3,FALSE)*D36+(IF(E36="Yes","1","0")*D36),"")</f>
        <v/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</row>
    <row r="37" ht="15.75" customHeight="1">
      <c r="A37" s="39"/>
      <c r="B37" s="56">
        <v>2.0</v>
      </c>
      <c r="C37" s="53"/>
      <c r="D37" s="53"/>
      <c r="E37" s="62"/>
      <c r="F37" s="14"/>
      <c r="G37" s="58"/>
      <c r="H37" s="58"/>
      <c r="I37" s="59" t="str">
        <f>IFERROR(VLOOKUP(C37,MENU!$C$32:$E$36,3,FALSE)*D37+(IF(E37="Yes","1","0")*D37),"")</f>
        <v/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ht="15.75" customHeight="1">
      <c r="A38" s="39"/>
      <c r="B38" s="56">
        <v>3.0</v>
      </c>
      <c r="C38" s="53"/>
      <c r="D38" s="53"/>
      <c r="E38" s="62"/>
      <c r="F38" s="14"/>
      <c r="G38" s="58"/>
      <c r="H38" s="58"/>
      <c r="I38" s="59" t="str">
        <f>IFERROR(VLOOKUP(C38,MENU!$C$32:$E$36,3,FALSE)*D38+(IF(E38="Yes","1","0")*D38),"")</f>
        <v/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</row>
    <row r="39" ht="15.75" customHeight="1">
      <c r="A39" s="39"/>
      <c r="B39" s="56">
        <v>4.0</v>
      </c>
      <c r="C39" s="53"/>
      <c r="D39" s="53"/>
      <c r="E39" s="62"/>
      <c r="F39" s="14"/>
      <c r="G39" s="58"/>
      <c r="H39" s="58"/>
      <c r="I39" s="59" t="str">
        <f>IFERROR(VLOOKUP(C39,MENU!$C$32:$E$36,3,FALSE)*D39+(IF(E39="Yes","1","0")*D39),"")</f>
        <v/>
      </c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</row>
    <row r="40" ht="15.75" customHeight="1">
      <c r="A40" s="39"/>
      <c r="B40" s="56">
        <v>5.0</v>
      </c>
      <c r="C40" s="53"/>
      <c r="D40" s="53"/>
      <c r="E40" s="62"/>
      <c r="F40" s="14"/>
      <c r="G40" s="57"/>
      <c r="H40" s="57"/>
      <c r="I40" s="59" t="str">
        <f>IFERROR(VLOOKUP(C40,MENU!$C$32:$E$36,3,FALSE)*D40+(IF(E40="Yes","1","0")*D40),"")</f>
        <v/>
      </c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ht="15.75" customHeight="1">
      <c r="A41" s="39"/>
      <c r="B41" s="56">
        <v>6.0</v>
      </c>
      <c r="C41" s="53"/>
      <c r="D41" s="53"/>
      <c r="E41" s="62"/>
      <c r="F41" s="14"/>
      <c r="G41" s="57"/>
      <c r="H41" s="57"/>
      <c r="I41" s="59" t="str">
        <f>IFERROR(VLOOKUP(C41,MENU!$C$32:$E$36,3,FALSE)*D41+(IF(E41="Yes","1","0")*D41),"")</f>
        <v/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ht="15.75" customHeight="1">
      <c r="A42" s="39"/>
      <c r="B42" s="56">
        <v>7.0</v>
      </c>
      <c r="C42" s="53"/>
      <c r="D42" s="53"/>
      <c r="E42" s="62"/>
      <c r="F42" s="14"/>
      <c r="G42" s="57"/>
      <c r="H42" s="57"/>
      <c r="I42" s="59" t="str">
        <f>IFERROR(VLOOKUP(C42,MENU!$C$32:$E$36,3,FALSE)*D42+(IF(E42="Yes","1","0")*D42),"")</f>
        <v/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ht="15.75" customHeight="1">
      <c r="A43" s="39"/>
      <c r="B43" s="56">
        <v>8.0</v>
      </c>
      <c r="C43" s="53"/>
      <c r="D43" s="53"/>
      <c r="E43" s="62"/>
      <c r="F43" s="14"/>
      <c r="G43" s="57"/>
      <c r="H43" s="57"/>
      <c r="I43" s="59" t="str">
        <f>IFERROR(VLOOKUP(C43,MENU!$C$32:$E$36,3,FALSE)*D43+(IF(E43="Yes","1","0")*D43),"")</f>
        <v/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</row>
    <row r="44" ht="15.75" customHeight="1">
      <c r="A44" s="39"/>
      <c r="B44" s="56">
        <v>9.0</v>
      </c>
      <c r="C44" s="53"/>
      <c r="D44" s="53"/>
      <c r="E44" s="62"/>
      <c r="F44" s="14"/>
      <c r="G44" s="57"/>
      <c r="H44" s="57"/>
      <c r="I44" s="59" t="str">
        <f>IFERROR(VLOOKUP(C44,MENU!$C$32:$E$36,3,FALSE)*D44+(IF(E44="Yes","1","0")*D44),"")</f>
        <v/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ht="15.75" customHeight="1">
      <c r="A45" s="39"/>
      <c r="B45" s="56">
        <v>10.0</v>
      </c>
      <c r="C45" s="53"/>
      <c r="D45" s="53"/>
      <c r="E45" s="62"/>
      <c r="F45" s="14"/>
      <c r="G45" s="57"/>
      <c r="H45" s="57"/>
      <c r="I45" s="53" t="str">
        <f>IFERROR(VLOOKUP(C45,MENU!$C$32:$E$36,3,FALSE)*D45+(IF(E45="Yes","1","0")*D45),"")</f>
        <v/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ht="15.75" customHeight="1">
      <c r="A46" s="39"/>
      <c r="B46" s="56">
        <v>11.0</v>
      </c>
      <c r="C46" s="53"/>
      <c r="D46" s="53"/>
      <c r="E46" s="62"/>
      <c r="F46" s="14"/>
      <c r="G46" s="57"/>
      <c r="H46" s="57"/>
      <c r="I46" s="53" t="str">
        <f>IFERROR(VLOOKUP(C46,MENU!$C$32:$E$36,3,FALSE)*D46+(IF(E46="Yes","1","0")*D46),"")</f>
        <v/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</row>
    <row r="47" ht="15.75" customHeight="1">
      <c r="A47" s="39"/>
      <c r="B47" s="56">
        <v>12.0</v>
      </c>
      <c r="C47" s="53"/>
      <c r="D47" s="53"/>
      <c r="E47" s="62"/>
      <c r="F47" s="14"/>
      <c r="G47" s="57"/>
      <c r="H47" s="57"/>
      <c r="I47" s="53" t="str">
        <f>IFERROR(VLOOKUP(C47,MENU!$C$32:$E$36,3,FALSE)*D47+(IF(E47="Yes","1","0")*D47),"")</f>
        <v/>
      </c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</row>
    <row r="48" ht="15.75" customHeight="1">
      <c r="A48" s="39"/>
      <c r="B48" s="56">
        <v>13.0</v>
      </c>
      <c r="C48" s="53"/>
      <c r="D48" s="53"/>
      <c r="E48" s="62"/>
      <c r="F48" s="14"/>
      <c r="G48" s="57"/>
      <c r="H48" s="57"/>
      <c r="I48" s="53" t="str">
        <f>IFERROR(VLOOKUP(C48,MENU!$C$32:$E$36,3,FALSE)*D48+(IF(E48="Yes","1","0")*D48),"")</f>
        <v/>
      </c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</row>
    <row r="49" ht="15.75" customHeight="1">
      <c r="A49" s="39"/>
      <c r="B49" s="56">
        <v>14.0</v>
      </c>
      <c r="C49" s="53"/>
      <c r="D49" s="53"/>
      <c r="E49" s="62"/>
      <c r="F49" s="14"/>
      <c r="G49" s="57"/>
      <c r="H49" s="57"/>
      <c r="I49" s="53" t="str">
        <f>IFERROR(VLOOKUP(C49,MENU!$C$32:$E$36,3,FALSE)*D49+(IF(E49="Yes","1","0")*D49),"")</f>
        <v/>
      </c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</row>
    <row r="50" ht="15.75" customHeight="1">
      <c r="A50" s="39"/>
      <c r="B50" s="56">
        <v>15.0</v>
      </c>
      <c r="C50" s="53"/>
      <c r="D50" s="53"/>
      <c r="E50" s="62"/>
      <c r="F50" s="14"/>
      <c r="G50" s="57"/>
      <c r="H50" s="57"/>
      <c r="I50" s="53" t="str">
        <f>IFERROR(VLOOKUP(C50,MENU!$C$32:$E$36,3,FALSE)*D50+(IF(E50="Yes","1","0")*D50),"")</f>
        <v/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</row>
    <row r="51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</row>
    <row r="52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</row>
    <row r="53" ht="30.0" customHeight="1">
      <c r="A53" s="39"/>
      <c r="B53" s="47" t="s">
        <v>108</v>
      </c>
      <c r="C53" s="7"/>
      <c r="D53" s="7"/>
      <c r="E53" s="7"/>
      <c r="F53" s="7"/>
      <c r="G53" s="7"/>
      <c r="H53" s="7"/>
      <c r="I53" s="8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</row>
    <row r="54" ht="15.75" customHeight="1">
      <c r="A54" s="39"/>
      <c r="B54" s="53"/>
      <c r="C54" s="54" t="s">
        <v>6</v>
      </c>
      <c r="D54" s="54" t="s">
        <v>104</v>
      </c>
      <c r="E54" s="61" t="s">
        <v>105</v>
      </c>
      <c r="F54" s="13"/>
      <c r="G54" s="13"/>
      <c r="H54" s="14"/>
      <c r="I54" s="55" t="s">
        <v>8</v>
      </c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</row>
    <row r="55" ht="15.75" customHeight="1">
      <c r="A55" s="39"/>
      <c r="B55" s="53">
        <v>1.0</v>
      </c>
      <c r="C55" s="53"/>
      <c r="D55" s="53"/>
      <c r="E55" s="62"/>
      <c r="F55" s="13"/>
      <c r="G55" s="13"/>
      <c r="H55" s="14"/>
      <c r="I55" s="53" t="str">
        <f>IFERROR(VLOOKUP(C55,MENU!$C$43:$E$50,3,FALSE)*D55+(IF(E55="Yes","1","0")*D55),"")</f>
        <v/>
      </c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</row>
    <row r="56" ht="15.75" customHeight="1">
      <c r="A56" s="39"/>
      <c r="B56" s="53">
        <v>2.0</v>
      </c>
      <c r="C56" s="53"/>
      <c r="D56" s="53"/>
      <c r="E56" s="62"/>
      <c r="F56" s="13"/>
      <c r="G56" s="13"/>
      <c r="H56" s="14"/>
      <c r="I56" s="53" t="str">
        <f>IFERROR(VLOOKUP(C56,MENU!$C$43:$E$50,3,FALSE)*D56+(IF(E56="Yes","1","0")*D56),"")</f>
        <v/>
      </c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</row>
    <row r="57" ht="15.75" customHeight="1">
      <c r="A57" s="39"/>
      <c r="B57" s="53">
        <v>3.0</v>
      </c>
      <c r="C57" s="53"/>
      <c r="D57" s="53"/>
      <c r="E57" s="62"/>
      <c r="F57" s="13"/>
      <c r="G57" s="13"/>
      <c r="H57" s="14"/>
      <c r="I57" s="53" t="str">
        <f>IFERROR(VLOOKUP(C57,MENU!$C$43:$E$50,3,FALSE)*D57+(IF(E57="Yes","1","0")*D57),"")</f>
        <v/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</row>
    <row r="58" ht="15.75" customHeight="1">
      <c r="A58" s="39"/>
      <c r="B58" s="53">
        <v>4.0</v>
      </c>
      <c r="C58" s="53"/>
      <c r="D58" s="53"/>
      <c r="E58" s="62"/>
      <c r="F58" s="13"/>
      <c r="G58" s="13"/>
      <c r="H58" s="14"/>
      <c r="I58" s="53" t="str">
        <f>IFERROR(VLOOKUP(C58,MENU!$C$43:$E$50,3,FALSE)*D58+(IF(E58="Yes","1","0")*D58),"")</f>
        <v/>
      </c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</row>
    <row r="59" ht="15.75" customHeight="1">
      <c r="A59" s="39"/>
      <c r="B59" s="53">
        <v>5.0</v>
      </c>
      <c r="C59" s="53"/>
      <c r="D59" s="53"/>
      <c r="E59" s="62"/>
      <c r="F59" s="13"/>
      <c r="G59" s="13"/>
      <c r="H59" s="14"/>
      <c r="I59" s="53" t="str">
        <f>IFERROR(VLOOKUP(C59,MENU!$C$43:$E$50,3,FALSE)*D59+(IF(E59="Yes","1","0")*D59),"")</f>
        <v/>
      </c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ht="15.75" customHeight="1">
      <c r="A60" s="39"/>
      <c r="B60" s="53">
        <v>6.0</v>
      </c>
      <c r="C60" s="53"/>
      <c r="D60" s="53"/>
      <c r="E60" s="62"/>
      <c r="F60" s="13"/>
      <c r="G60" s="13"/>
      <c r="H60" s="14"/>
      <c r="I60" s="53" t="str">
        <f>IFERROR(VLOOKUP(C60,MENU!$C$43:$E$50,3,FALSE)*D60+(IF(E60="Yes","1","0")*D60),"")</f>
        <v/>
      </c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</row>
    <row r="61" ht="15.75" customHeight="1">
      <c r="A61" s="39"/>
      <c r="B61" s="53">
        <v>7.0</v>
      </c>
      <c r="C61" s="53"/>
      <c r="D61" s="53"/>
      <c r="E61" s="62"/>
      <c r="F61" s="13"/>
      <c r="G61" s="13"/>
      <c r="H61" s="14"/>
      <c r="I61" s="53" t="str">
        <f>IFERROR(VLOOKUP(C61,MENU!$C$43:$E$50,3,FALSE)*D61+(IF(E61="Yes","1","0")*D61),"")</f>
        <v/>
      </c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</row>
    <row r="62" ht="15.75" customHeight="1">
      <c r="A62" s="39"/>
      <c r="B62" s="53">
        <v>8.0</v>
      </c>
      <c r="C62" s="53"/>
      <c r="D62" s="53"/>
      <c r="E62" s="62"/>
      <c r="F62" s="13"/>
      <c r="G62" s="13"/>
      <c r="H62" s="14"/>
      <c r="I62" s="53" t="str">
        <f>IFERROR(VLOOKUP(C62,MENU!$C$43:$E$50,3,FALSE)*D62+(IF(E62="Yes","1","0")*D62),"")</f>
        <v/>
      </c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</row>
    <row r="63" ht="15.75" customHeight="1">
      <c r="A63" s="39"/>
      <c r="B63" s="53">
        <v>9.0</v>
      </c>
      <c r="C63" s="53"/>
      <c r="D63" s="53"/>
      <c r="E63" s="62"/>
      <c r="F63" s="13"/>
      <c r="G63" s="13"/>
      <c r="H63" s="14"/>
      <c r="I63" s="53" t="str">
        <f>IFERROR(VLOOKUP(C63,MENU!$C$43:$E$50,3,FALSE)*D63+(IF(E63="Yes","1","0")*D63),"")</f>
        <v/>
      </c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</row>
    <row r="64" ht="15.75" customHeight="1">
      <c r="A64" s="39"/>
      <c r="B64" s="53">
        <v>10.0</v>
      </c>
      <c r="C64" s="53"/>
      <c r="D64" s="53"/>
      <c r="E64" s="62"/>
      <c r="F64" s="13"/>
      <c r="G64" s="13"/>
      <c r="H64" s="14"/>
      <c r="I64" s="53" t="str">
        <f>IFERROR(VLOOKUP(C64,MENU!$C$43:$E$50,3,FALSE)*D64+(IF(E64="Yes","1","0")*D64),"")</f>
        <v/>
      </c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</row>
    <row r="65" ht="15.75" customHeight="1">
      <c r="A65" s="39"/>
      <c r="B65" s="53">
        <v>11.0</v>
      </c>
      <c r="C65" s="53"/>
      <c r="D65" s="53"/>
      <c r="E65" s="62"/>
      <c r="F65" s="13"/>
      <c r="G65" s="13"/>
      <c r="H65" s="14"/>
      <c r="I65" s="53" t="str">
        <f>IFERROR(VLOOKUP(C65,MENU!$C$43:$E$50,3,FALSE)*D65+(IF(E65="Yes","1","0")*D65),"")</f>
        <v/>
      </c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</row>
    <row r="66" ht="15.75" customHeight="1">
      <c r="A66" s="39"/>
      <c r="B66" s="53">
        <v>12.0</v>
      </c>
      <c r="C66" s="53"/>
      <c r="D66" s="53"/>
      <c r="E66" s="62"/>
      <c r="F66" s="13"/>
      <c r="G66" s="13"/>
      <c r="H66" s="14"/>
      <c r="I66" s="53" t="str">
        <f>IFERROR(VLOOKUP(C66,MENU!$C$43:$E$50,3,FALSE)*D66+(IF(E66="Yes","1","0")*D66),"")</f>
        <v/>
      </c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</row>
    <row r="67" ht="15.7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</row>
    <row r="68" ht="15.7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</row>
    <row r="69" ht="15.75" customHeight="1">
      <c r="A69" s="39"/>
      <c r="B69" s="39"/>
      <c r="C69" s="39"/>
      <c r="D69" s="39"/>
      <c r="E69" s="39"/>
      <c r="F69" s="39"/>
      <c r="G69" s="39"/>
      <c r="H69" s="63" t="s">
        <v>109</v>
      </c>
      <c r="I69" s="64">
        <f>SUM(I36:I50,I18:I32,I55:I66)</f>
        <v>0</v>
      </c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</row>
    <row r="70" ht="34.5" customHeight="1">
      <c r="A70" s="39"/>
      <c r="B70" s="39"/>
      <c r="C70" s="39"/>
      <c r="D70" s="39"/>
      <c r="E70" s="39"/>
      <c r="F70" s="39"/>
      <c r="G70" s="39"/>
      <c r="H70" s="63" t="s">
        <v>110</v>
      </c>
      <c r="I70" s="65">
        <v>15.0</v>
      </c>
      <c r="J70" s="66" t="s">
        <v>111</v>
      </c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</row>
    <row r="71" ht="15.75" customHeight="1">
      <c r="A71" s="39"/>
      <c r="B71" s="39"/>
      <c r="C71" s="39"/>
      <c r="D71" s="39"/>
      <c r="E71" s="39"/>
      <c r="F71" s="39"/>
      <c r="G71" s="39"/>
      <c r="H71" s="63" t="s">
        <v>112</v>
      </c>
      <c r="I71" s="65">
        <f>(I69+I70)*0.05</f>
        <v>0.75</v>
      </c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</row>
    <row r="72" ht="15.75" customHeight="1">
      <c r="A72" s="39"/>
      <c r="B72" s="39"/>
      <c r="C72" s="39"/>
      <c r="D72" s="39"/>
      <c r="E72" s="39"/>
      <c r="F72" s="39"/>
      <c r="G72" s="39"/>
      <c r="H72" s="67" t="s">
        <v>113</v>
      </c>
      <c r="I72" s="68">
        <f>SUM(I69:I71)</f>
        <v>15.75</v>
      </c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</row>
    <row r="73" ht="15.7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</row>
    <row r="74" ht="15.7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</row>
    <row r="75" ht="15.7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</row>
    <row r="76" ht="15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</row>
    <row r="77" ht="15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</row>
    <row r="78" ht="15.7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</row>
    <row r="79" ht="15.7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ht="15.7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</row>
    <row r="81" ht="15.7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</row>
    <row r="82" ht="15.7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</row>
    <row r="83" ht="15.7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</row>
    <row r="84" ht="15.7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</row>
    <row r="85" ht="15.7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</row>
    <row r="86" ht="15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</row>
    <row r="87" ht="15.7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</row>
    <row r="88" ht="15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</row>
    <row r="89" ht="15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</row>
    <row r="90" ht="15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</row>
    <row r="91" ht="15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</row>
    <row r="92" ht="15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</row>
    <row r="93" ht="15.7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</row>
    <row r="94" ht="15.7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</row>
    <row r="95" ht="15.7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</row>
    <row r="96" ht="15.7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</row>
    <row r="97" ht="15.7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</row>
    <row r="98" ht="15.7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</row>
    <row r="99" ht="15.7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</row>
    <row r="100" ht="15.7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</row>
    <row r="101" ht="15.7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</row>
    <row r="102" ht="15.7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</row>
    <row r="103" ht="15.7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</row>
    <row r="104" ht="15.7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</row>
    <row r="105" ht="15.7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</row>
    <row r="106" ht="15.7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</row>
    <row r="107" ht="15.7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</row>
    <row r="108" ht="15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</row>
    <row r="109" ht="15.7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</row>
    <row r="110" ht="15.7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</row>
    <row r="111" ht="15.7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</row>
    <row r="112" ht="15.7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</row>
    <row r="113" ht="15.7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</row>
    <row r="114" ht="15.7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</row>
    <row r="115" ht="15.7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</row>
    <row r="116" ht="15.7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</row>
    <row r="117" ht="15.7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</row>
    <row r="118" ht="15.7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</row>
    <row r="119" ht="15.7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</row>
    <row r="120" ht="15.7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</row>
    <row r="121" ht="15.7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</row>
    <row r="122" ht="15.7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</row>
    <row r="123" ht="15.7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</row>
    <row r="124" ht="15.7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</row>
    <row r="125" ht="15.7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</row>
    <row r="126" ht="15.7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</row>
    <row r="127" ht="15.7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</row>
    <row r="128" ht="15.7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</row>
    <row r="129" ht="15.7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</row>
    <row r="130" ht="15.7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</row>
    <row r="131" ht="15.7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</row>
    <row r="132" ht="15.7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</row>
    <row r="133" ht="15.7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</row>
    <row r="134" ht="15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</row>
    <row r="135" ht="15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</row>
    <row r="136" ht="15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</row>
    <row r="137" ht="15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</row>
    <row r="138" ht="15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</row>
    <row r="139" ht="15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</row>
    <row r="140" ht="15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</row>
    <row r="141" ht="15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</row>
    <row r="142" ht="15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</row>
    <row r="143" ht="15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</row>
    <row r="144" ht="15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</row>
    <row r="145" ht="15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</row>
    <row r="146" ht="15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</row>
    <row r="147" ht="15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</row>
    <row r="148" ht="15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</row>
    <row r="149" ht="15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</row>
    <row r="150" ht="15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</row>
    <row r="151" ht="15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</row>
    <row r="152" ht="15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</row>
    <row r="153" ht="15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</row>
    <row r="154" ht="15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</row>
    <row r="155" ht="15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</row>
    <row r="156" ht="15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</row>
    <row r="157" ht="15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</row>
    <row r="158" ht="15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</row>
    <row r="159" ht="15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</row>
    <row r="160" ht="15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</row>
    <row r="161" ht="15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</row>
    <row r="162" ht="15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</row>
    <row r="163" ht="15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</row>
    <row r="164" ht="15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</row>
    <row r="165" ht="15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</row>
    <row r="166" ht="15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</row>
    <row r="167" ht="15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</row>
    <row r="168" ht="15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</row>
    <row r="169" ht="15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</row>
    <row r="170" ht="15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</row>
    <row r="171" ht="15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</row>
    <row r="172" ht="15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</row>
    <row r="173" ht="15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</row>
    <row r="174" ht="15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</row>
    <row r="175" ht="15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</row>
    <row r="176" ht="15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</row>
    <row r="177" ht="15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</row>
    <row r="178" ht="15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</row>
    <row r="179" ht="15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</row>
    <row r="180" ht="15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</row>
    <row r="181" ht="15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</row>
    <row r="182" ht="15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</row>
    <row r="183" ht="15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</row>
    <row r="184" ht="15.7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</row>
    <row r="185" ht="15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</row>
    <row r="186" ht="15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</row>
    <row r="187" ht="15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</row>
    <row r="188" ht="15.7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</row>
    <row r="189" ht="15.7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</row>
    <row r="190" ht="15.7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</row>
    <row r="191" ht="15.7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</row>
    <row r="192" ht="15.7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</row>
    <row r="193" ht="15.7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</row>
    <row r="194" ht="15.7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</row>
    <row r="195" ht="15.7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</row>
    <row r="196" ht="15.7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</row>
    <row r="197" ht="15.7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</row>
    <row r="198" ht="15.7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</row>
    <row r="199" ht="15.7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</row>
    <row r="200" ht="15.7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</row>
    <row r="201" ht="15.7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</row>
    <row r="202" ht="15.7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</row>
    <row r="203" ht="15.7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</row>
    <row r="204" ht="15.7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</row>
    <row r="205" ht="15.7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</row>
    <row r="206" ht="15.7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</row>
    <row r="207" ht="15.7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</row>
    <row r="208" ht="15.7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</row>
    <row r="209" ht="15.7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</row>
    <row r="210" ht="15.7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</row>
    <row r="211" ht="15.7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</row>
    <row r="212" ht="15.7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</row>
    <row r="213" ht="15.7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</row>
    <row r="214" ht="15.7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</row>
    <row r="215" ht="15.7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</row>
    <row r="216" ht="15.7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</row>
    <row r="217" ht="15.7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</row>
    <row r="218" ht="15.7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</row>
    <row r="219" ht="15.7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</row>
    <row r="220" ht="15.7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</row>
    <row r="221" ht="15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</row>
    <row r="222" ht="15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</row>
    <row r="223" ht="15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</row>
    <row r="224" ht="15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</row>
    <row r="225" ht="15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</row>
    <row r="226" ht="15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</row>
    <row r="227" ht="15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</row>
    <row r="228" ht="15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</row>
    <row r="229" ht="15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</row>
    <row r="230" ht="15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</row>
    <row r="231" ht="15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</row>
    <row r="232" ht="15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</row>
    <row r="233" ht="15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</row>
    <row r="234" ht="15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</row>
    <row r="235" ht="15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</row>
    <row r="236" ht="15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</row>
    <row r="237" ht="15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</row>
    <row r="238" ht="15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</row>
    <row r="239" ht="15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</row>
    <row r="240" ht="15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</row>
    <row r="241" ht="15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</row>
    <row r="242" ht="15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</row>
    <row r="243" ht="15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</row>
    <row r="244" ht="15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</row>
    <row r="245" ht="15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</row>
    <row r="246" ht="15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</row>
    <row r="247" ht="15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</row>
    <row r="248" ht="15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</row>
    <row r="249" ht="15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</row>
    <row r="250" ht="15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</row>
    <row r="251" ht="15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</row>
    <row r="252" ht="15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</row>
    <row r="253" ht="15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</row>
    <row r="254" ht="15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</row>
    <row r="255" ht="15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</row>
    <row r="256" ht="15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</row>
    <row r="257" ht="15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</row>
    <row r="258" ht="15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</row>
    <row r="259" ht="15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</row>
    <row r="260" ht="15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</row>
    <row r="261" ht="15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</row>
    <row r="262" ht="15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</row>
    <row r="263" ht="15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</row>
    <row r="264" ht="15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</row>
    <row r="265" ht="15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</row>
    <row r="266" ht="15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</row>
    <row r="267" ht="15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</row>
    <row r="268" ht="15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</row>
    <row r="269" ht="15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</row>
    <row r="270" ht="15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</row>
    <row r="271" ht="15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</row>
    <row r="272" ht="15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</row>
    <row r="273" ht="15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</row>
    <row r="274" ht="15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</row>
    <row r="275" ht="15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</row>
    <row r="276" ht="15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</row>
    <row r="277" ht="15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</row>
    <row r="278" ht="15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</row>
    <row r="279" ht="15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</row>
    <row r="280" ht="15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</row>
    <row r="281" ht="15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</row>
    <row r="282" ht="15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</row>
    <row r="283" ht="15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</row>
    <row r="284" ht="15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</row>
    <row r="285" ht="15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</row>
    <row r="286" ht="15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</row>
    <row r="287" ht="15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</row>
    <row r="288" ht="15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</row>
    <row r="289" ht="15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</row>
    <row r="290" ht="15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</row>
    <row r="291" ht="15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</row>
    <row r="292" ht="15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</row>
    <row r="293" ht="15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</row>
    <row r="294" ht="15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</row>
    <row r="295" ht="15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</row>
    <row r="296" ht="15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</row>
    <row r="297" ht="15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</row>
    <row r="298" ht="15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</row>
    <row r="299" ht="15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</row>
    <row r="300" ht="15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</row>
    <row r="301" ht="15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</row>
    <row r="302" ht="15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</row>
    <row r="303" ht="15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</row>
    <row r="304" ht="15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</row>
    <row r="305" ht="15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</row>
    <row r="306" ht="15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</row>
    <row r="307" ht="15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</row>
    <row r="308" ht="15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</row>
    <row r="309" ht="15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</row>
    <row r="310" ht="15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</row>
    <row r="311" ht="15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</row>
    <row r="312" ht="15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</row>
    <row r="313" ht="15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</row>
    <row r="314" ht="15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</row>
    <row r="315" ht="15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</row>
    <row r="316" ht="15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</row>
    <row r="317" ht="15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</row>
    <row r="318" ht="15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</row>
    <row r="319" ht="15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</row>
    <row r="320" ht="15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</row>
    <row r="321" ht="15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</row>
    <row r="322" ht="15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</row>
    <row r="323" ht="15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</row>
    <row r="324" ht="15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</row>
    <row r="325" ht="15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</row>
    <row r="326" ht="15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</row>
    <row r="327" ht="15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</row>
    <row r="328" ht="15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</row>
    <row r="329" ht="15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</row>
    <row r="330" ht="15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</row>
    <row r="331" ht="15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</row>
    <row r="332" ht="15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</row>
    <row r="333" ht="15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</row>
    <row r="334" ht="15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</row>
    <row r="335" ht="15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</row>
    <row r="336" ht="15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</row>
    <row r="337" ht="15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</row>
    <row r="338" ht="15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</row>
    <row r="339" ht="15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</row>
    <row r="340" ht="15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</row>
    <row r="341" ht="15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</row>
    <row r="342" ht="15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</row>
    <row r="343" ht="15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</row>
    <row r="344" ht="15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</row>
    <row r="345" ht="15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</row>
    <row r="346" ht="15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</row>
    <row r="347" ht="15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</row>
    <row r="348" ht="15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</row>
    <row r="349" ht="15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</row>
    <row r="350" ht="15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</row>
    <row r="351" ht="15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</row>
    <row r="352" ht="15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</row>
    <row r="353" ht="15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</row>
    <row r="354" ht="15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</row>
    <row r="355" ht="15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</row>
    <row r="356" ht="15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</row>
    <row r="357" ht="15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</row>
    <row r="358" ht="15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</row>
    <row r="359" ht="15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</row>
    <row r="360" ht="15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</row>
    <row r="361" ht="15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</row>
    <row r="362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</row>
    <row r="363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</row>
    <row r="364" ht="15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</row>
    <row r="365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</row>
    <row r="366" ht="15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</row>
    <row r="367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</row>
    <row r="368" ht="15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</row>
    <row r="369" ht="15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</row>
    <row r="370" ht="15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</row>
    <row r="371" ht="15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</row>
    <row r="372" ht="15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</row>
    <row r="373" ht="15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</row>
    <row r="374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</row>
    <row r="375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</row>
    <row r="376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</row>
    <row r="377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</row>
    <row r="378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</row>
    <row r="379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</row>
    <row r="380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</row>
    <row r="381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</row>
    <row r="382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</row>
    <row r="383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</row>
    <row r="384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</row>
    <row r="385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</row>
    <row r="386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</row>
    <row r="387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</row>
    <row r="388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</row>
    <row r="389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</row>
    <row r="390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</row>
    <row r="391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</row>
    <row r="392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</row>
    <row r="393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</row>
    <row r="394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</row>
    <row r="395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</row>
    <row r="396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</row>
    <row r="397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</row>
    <row r="398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</row>
    <row r="399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</row>
    <row r="400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</row>
    <row r="401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</row>
    <row r="402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</row>
    <row r="403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</row>
    <row r="404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</row>
    <row r="405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</row>
    <row r="406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</row>
    <row r="407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</row>
    <row r="408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</row>
    <row r="409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</row>
    <row r="410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</row>
    <row r="411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</row>
    <row r="412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</row>
    <row r="413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</row>
    <row r="414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</row>
    <row r="415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</row>
    <row r="416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</row>
    <row r="417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</row>
    <row r="418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</row>
    <row r="419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</row>
    <row r="420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</row>
    <row r="421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</row>
    <row r="422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</row>
    <row r="423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</row>
    <row r="424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</row>
    <row r="425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</row>
    <row r="426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</row>
    <row r="427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</row>
    <row r="428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</row>
    <row r="429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</row>
    <row r="430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</row>
    <row r="431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</row>
    <row r="432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</row>
    <row r="433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</row>
    <row r="434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</row>
    <row r="435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</row>
    <row r="436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</row>
    <row r="437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</row>
    <row r="438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</row>
    <row r="439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</row>
    <row r="440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</row>
    <row r="441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</row>
    <row r="442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</row>
    <row r="443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</row>
    <row r="444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</row>
    <row r="445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</row>
    <row r="446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</row>
    <row r="447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</row>
    <row r="448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</row>
    <row r="449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</row>
    <row r="450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</row>
    <row r="451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</row>
    <row r="452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</row>
    <row r="453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</row>
    <row r="454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</row>
    <row r="455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</row>
    <row r="456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</row>
    <row r="457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</row>
    <row r="458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</row>
    <row r="459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</row>
    <row r="460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</row>
    <row r="461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</row>
    <row r="462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</row>
    <row r="463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</row>
    <row r="464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</row>
    <row r="465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</row>
    <row r="466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</row>
    <row r="467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</row>
    <row r="468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</row>
    <row r="469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</row>
    <row r="470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</row>
    <row r="471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</row>
    <row r="472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</row>
    <row r="473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</row>
    <row r="474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</row>
    <row r="475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</row>
    <row r="476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</row>
    <row r="477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</row>
    <row r="478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</row>
    <row r="479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</row>
    <row r="480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</row>
    <row r="481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</row>
    <row r="482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</row>
    <row r="483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</row>
    <row r="484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</row>
    <row r="485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</row>
    <row r="486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</row>
    <row r="487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</row>
    <row r="488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</row>
    <row r="489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</row>
    <row r="490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</row>
    <row r="491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</row>
    <row r="492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</row>
    <row r="493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</row>
    <row r="494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</row>
    <row r="495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</row>
    <row r="496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</row>
    <row r="497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</row>
    <row r="498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</row>
    <row r="499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</row>
    <row r="500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</row>
    <row r="501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</row>
    <row r="502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</row>
    <row r="503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</row>
    <row r="504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</row>
    <row r="505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</row>
    <row r="506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</row>
    <row r="507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</row>
    <row r="508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</row>
    <row r="509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</row>
    <row r="510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</row>
    <row r="511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</row>
    <row r="512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</row>
    <row r="513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</row>
    <row r="514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</row>
    <row r="515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</row>
    <row r="516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</row>
    <row r="517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</row>
    <row r="518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</row>
    <row r="519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</row>
    <row r="520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</row>
    <row r="521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</row>
    <row r="522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</row>
    <row r="523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</row>
    <row r="524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</row>
    <row r="525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</row>
    <row r="526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</row>
    <row r="527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</row>
    <row r="528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</row>
    <row r="529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</row>
    <row r="530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</row>
    <row r="531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</row>
    <row r="532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</row>
    <row r="533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</row>
    <row r="534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</row>
    <row r="535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</row>
    <row r="536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</row>
    <row r="537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</row>
    <row r="538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</row>
    <row r="539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</row>
    <row r="540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</row>
    <row r="541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</row>
    <row r="542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</row>
    <row r="543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</row>
    <row r="544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</row>
    <row r="545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</row>
    <row r="546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</row>
    <row r="547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</row>
    <row r="548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</row>
    <row r="549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</row>
    <row r="550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</row>
    <row r="551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</row>
    <row r="552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</row>
    <row r="553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</row>
    <row r="554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</row>
    <row r="555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</row>
    <row r="556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</row>
    <row r="557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</row>
    <row r="558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</row>
    <row r="559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</row>
    <row r="560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</row>
    <row r="561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</row>
    <row r="562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</row>
    <row r="563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</row>
    <row r="564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</row>
    <row r="565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</row>
    <row r="566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</row>
    <row r="567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</row>
    <row r="568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</row>
    <row r="569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</row>
    <row r="570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</row>
    <row r="571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</row>
    <row r="572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</row>
    <row r="573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</row>
    <row r="574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</row>
    <row r="575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</row>
    <row r="576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</row>
    <row r="577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</row>
    <row r="578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</row>
    <row r="579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</row>
    <row r="580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</row>
    <row r="581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</row>
    <row r="582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</row>
    <row r="583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</row>
    <row r="584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</row>
    <row r="585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</row>
    <row r="586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</row>
    <row r="587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</row>
    <row r="588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</row>
    <row r="589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</row>
    <row r="590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</row>
    <row r="591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</row>
    <row r="592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</row>
    <row r="593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</row>
    <row r="594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</row>
    <row r="595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</row>
    <row r="596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</row>
    <row r="597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</row>
    <row r="598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</row>
    <row r="599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</row>
    <row r="600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</row>
    <row r="601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</row>
    <row r="602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</row>
    <row r="603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</row>
    <row r="604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</row>
    <row r="605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</row>
    <row r="606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</row>
    <row r="607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</row>
    <row r="608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</row>
    <row r="609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</row>
    <row r="610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</row>
    <row r="611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</row>
    <row r="612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</row>
    <row r="613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</row>
    <row r="614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</row>
    <row r="615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</row>
    <row r="616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</row>
    <row r="617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</row>
    <row r="618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</row>
    <row r="619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</row>
    <row r="620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</row>
    <row r="621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</row>
    <row r="622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</row>
    <row r="623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</row>
    <row r="624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</row>
    <row r="625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</row>
    <row r="626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</row>
    <row r="627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</row>
    <row r="628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</row>
    <row r="629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</row>
    <row r="630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</row>
    <row r="631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</row>
    <row r="632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</row>
    <row r="633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</row>
    <row r="634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</row>
    <row r="635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</row>
    <row r="636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</row>
    <row r="637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</row>
    <row r="638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</row>
    <row r="639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</row>
    <row r="640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</row>
    <row r="641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</row>
    <row r="642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</row>
    <row r="643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</row>
    <row r="644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</row>
    <row r="645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</row>
    <row r="646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</row>
    <row r="647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</row>
    <row r="648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</row>
    <row r="649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</row>
    <row r="650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</row>
    <row r="651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</row>
    <row r="652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</row>
    <row r="653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</row>
    <row r="654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</row>
    <row r="655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</row>
    <row r="656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</row>
    <row r="657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</row>
    <row r="658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</row>
    <row r="659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</row>
    <row r="660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</row>
    <row r="661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</row>
    <row r="662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</row>
    <row r="663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</row>
    <row r="664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</row>
    <row r="665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</row>
    <row r="666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</row>
    <row r="667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</row>
    <row r="668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</row>
    <row r="669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</row>
    <row r="670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</row>
    <row r="671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</row>
    <row r="672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</row>
    <row r="673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</row>
    <row r="674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</row>
    <row r="675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</row>
    <row r="676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</row>
    <row r="677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</row>
    <row r="678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</row>
    <row r="679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</row>
    <row r="680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</row>
    <row r="681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</row>
    <row r="682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</row>
    <row r="683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</row>
    <row r="684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</row>
    <row r="685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</row>
    <row r="686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</row>
    <row r="687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</row>
    <row r="688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</row>
    <row r="689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</row>
    <row r="690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</row>
    <row r="691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</row>
    <row r="692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</row>
    <row r="693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</row>
    <row r="694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</row>
    <row r="695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</row>
    <row r="696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</row>
    <row r="697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</row>
    <row r="698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</row>
    <row r="699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</row>
    <row r="700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</row>
    <row r="701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</row>
    <row r="702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</row>
    <row r="703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</row>
    <row r="704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</row>
    <row r="705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</row>
    <row r="706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</row>
    <row r="707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</row>
    <row r="708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</row>
    <row r="709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</row>
    <row r="710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</row>
    <row r="711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</row>
    <row r="712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</row>
    <row r="713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</row>
    <row r="714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</row>
    <row r="715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</row>
    <row r="716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</row>
    <row r="717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</row>
    <row r="718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</row>
    <row r="719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</row>
    <row r="720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</row>
    <row r="721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</row>
    <row r="722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</row>
    <row r="723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</row>
    <row r="724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</row>
    <row r="725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</row>
    <row r="726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</row>
    <row r="727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</row>
    <row r="728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</row>
    <row r="729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</row>
    <row r="730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</row>
    <row r="731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</row>
    <row r="732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</row>
    <row r="733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</row>
    <row r="734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</row>
    <row r="735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</row>
    <row r="736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</row>
    <row r="737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</row>
    <row r="738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</row>
    <row r="739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</row>
    <row r="740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</row>
    <row r="741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</row>
    <row r="742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</row>
    <row r="743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</row>
    <row r="744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</row>
    <row r="745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</row>
    <row r="746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</row>
    <row r="747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</row>
    <row r="748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</row>
    <row r="749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</row>
    <row r="750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</row>
    <row r="751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</row>
    <row r="752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</row>
    <row r="753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</row>
    <row r="754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</row>
    <row r="755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</row>
    <row r="756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</row>
    <row r="757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</row>
    <row r="758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</row>
    <row r="759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</row>
    <row r="760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</row>
    <row r="761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</row>
    <row r="762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</row>
    <row r="763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</row>
    <row r="764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</row>
    <row r="765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</row>
    <row r="766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</row>
    <row r="767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</row>
    <row r="768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</row>
    <row r="769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</row>
    <row r="770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</row>
    <row r="771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</row>
    <row r="772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</row>
    <row r="773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</row>
    <row r="774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</row>
    <row r="775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</row>
    <row r="776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</row>
    <row r="777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</row>
    <row r="778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</row>
    <row r="779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</row>
    <row r="780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</row>
    <row r="781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</row>
    <row r="782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</row>
    <row r="783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</row>
    <row r="784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</row>
    <row r="785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</row>
    <row r="786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</row>
    <row r="787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</row>
    <row r="788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</row>
    <row r="789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</row>
    <row r="790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</row>
    <row r="791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</row>
    <row r="792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</row>
    <row r="793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</row>
    <row r="794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</row>
    <row r="795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</row>
    <row r="796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</row>
    <row r="797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</row>
    <row r="798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</row>
    <row r="799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</row>
    <row r="800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</row>
    <row r="801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</row>
    <row r="802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</row>
    <row r="803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</row>
    <row r="804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</row>
    <row r="805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</row>
    <row r="806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</row>
    <row r="807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</row>
    <row r="808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</row>
    <row r="809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</row>
    <row r="810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</row>
    <row r="811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</row>
    <row r="812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</row>
    <row r="813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</row>
    <row r="814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</row>
    <row r="815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</row>
    <row r="816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</row>
    <row r="817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</row>
    <row r="818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</row>
    <row r="819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</row>
    <row r="820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</row>
    <row r="821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</row>
    <row r="822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</row>
    <row r="823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</row>
    <row r="824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</row>
    <row r="825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</row>
    <row r="826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</row>
    <row r="827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</row>
    <row r="828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</row>
    <row r="829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</row>
    <row r="830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</row>
    <row r="831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</row>
    <row r="832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</row>
    <row r="833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</row>
    <row r="834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</row>
    <row r="835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</row>
    <row r="836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</row>
    <row r="837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</row>
    <row r="838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</row>
    <row r="839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</row>
    <row r="840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</row>
    <row r="841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</row>
    <row r="842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</row>
    <row r="843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</row>
    <row r="844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</row>
    <row r="845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</row>
    <row r="846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</row>
    <row r="847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</row>
    <row r="848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</row>
    <row r="849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</row>
    <row r="850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</row>
    <row r="851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</row>
    <row r="852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</row>
    <row r="853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</row>
    <row r="854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</row>
    <row r="855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</row>
    <row r="856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</row>
    <row r="857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</row>
    <row r="858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</row>
    <row r="859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</row>
    <row r="860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</row>
    <row r="861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</row>
    <row r="862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</row>
    <row r="863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</row>
    <row r="864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</row>
    <row r="865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</row>
    <row r="866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</row>
    <row r="867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</row>
    <row r="868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</row>
    <row r="869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</row>
    <row r="870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</row>
    <row r="871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</row>
    <row r="872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</row>
    <row r="873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</row>
    <row r="874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</row>
    <row r="875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</row>
    <row r="876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</row>
    <row r="877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</row>
    <row r="878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</row>
    <row r="879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</row>
    <row r="880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</row>
    <row r="881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</row>
    <row r="882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</row>
    <row r="883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</row>
    <row r="884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</row>
    <row r="885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</row>
    <row r="886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</row>
    <row r="887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</row>
    <row r="888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</row>
    <row r="889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</row>
    <row r="890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</row>
    <row r="891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</row>
    <row r="892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</row>
    <row r="893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</row>
    <row r="894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</row>
    <row r="895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</row>
    <row r="896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</row>
    <row r="897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</row>
    <row r="898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</row>
    <row r="899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</row>
    <row r="900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</row>
    <row r="901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</row>
    <row r="902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</row>
    <row r="903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</row>
    <row r="904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</row>
    <row r="905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</row>
    <row r="906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</row>
    <row r="907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</row>
    <row r="908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</row>
    <row r="909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</row>
    <row r="910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</row>
    <row r="911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</row>
    <row r="912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</row>
    <row r="913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</row>
    <row r="914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</row>
    <row r="915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</row>
    <row r="916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</row>
    <row r="917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</row>
    <row r="918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</row>
    <row r="919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</row>
    <row r="920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</row>
    <row r="921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</row>
    <row r="922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</row>
    <row r="923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</row>
    <row r="924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</row>
    <row r="925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</row>
    <row r="926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</row>
    <row r="927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</row>
    <row r="928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</row>
    <row r="929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</row>
    <row r="930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</row>
    <row r="931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</row>
    <row r="932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</row>
    <row r="933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</row>
    <row r="934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</row>
    <row r="935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</row>
    <row r="936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</row>
    <row r="937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</row>
    <row r="938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</row>
    <row r="939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</row>
    <row r="940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</row>
    <row r="941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</row>
    <row r="942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</row>
    <row r="943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</row>
    <row r="944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</row>
    <row r="945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</row>
    <row r="946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</row>
    <row r="947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</row>
    <row r="948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</row>
    <row r="949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</row>
    <row r="950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</row>
    <row r="951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</row>
    <row r="952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</row>
    <row r="953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</row>
    <row r="954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</row>
    <row r="955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</row>
    <row r="956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</row>
    <row r="957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</row>
    <row r="958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</row>
    <row r="959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</row>
    <row r="960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</row>
    <row r="961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</row>
    <row r="962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</row>
    <row r="963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</row>
    <row r="964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</row>
    <row r="965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</row>
    <row r="966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</row>
    <row r="967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</row>
  </sheetData>
  <mergeCells count="46">
    <mergeCell ref="B1:I1"/>
    <mergeCell ref="B2:I2"/>
    <mergeCell ref="B3:I3"/>
    <mergeCell ref="B4:I4"/>
    <mergeCell ref="B5:I5"/>
    <mergeCell ref="B6:I6"/>
    <mergeCell ref="B8:I8"/>
    <mergeCell ref="D9:I9"/>
    <mergeCell ref="D10:I10"/>
    <mergeCell ref="D11:I11"/>
    <mergeCell ref="D12:I12"/>
    <mergeCell ref="D13:I13"/>
    <mergeCell ref="D14:I14"/>
    <mergeCell ref="B15:I15"/>
    <mergeCell ref="B16:I16"/>
    <mergeCell ref="B34:I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B53:I53"/>
    <mergeCell ref="E54:H54"/>
    <mergeCell ref="E55:H55"/>
    <mergeCell ref="E63:H63"/>
    <mergeCell ref="E64:H64"/>
    <mergeCell ref="E65:H65"/>
    <mergeCell ref="E66:H66"/>
    <mergeCell ref="E56:H56"/>
    <mergeCell ref="E57:H57"/>
    <mergeCell ref="E58:H58"/>
    <mergeCell ref="E59:H59"/>
    <mergeCell ref="E60:H60"/>
    <mergeCell ref="E61:H61"/>
    <mergeCell ref="E62:H62"/>
  </mergeCells>
  <dataValidations>
    <dataValidation type="list" allowBlank="1" showErrorMessage="1" sqref="D18:E32">
      <formula1>"Sliced Avocado,Fresh Hummus,Falafel,Roasted Organic Tofu,Roasted Chicken Breast,Grilled Lemongrass Chicken Thigh,Roasted Yam,Roasted Cauliflower,Beef Bulgogi,Hard-boiled egg,Shrimp"</formula1>
    </dataValidation>
    <dataValidation type="list" allowBlank="1" showErrorMessage="1" sqref="C18:C32">
      <formula1>"Green Curry Bowl,Bangkok Bowl,Lemongrass Chicken,Beef Bulgogi,Roasted Beet &amp; Feta,Chilango,Kale Caesar,Shroomami,Shrimp &amp; Avocado Salad"</formula1>
    </dataValidation>
    <dataValidation type="list" allowBlank="1" showErrorMessage="1" sqref="E36:E50">
      <formula1>"Yes"</formula1>
    </dataValidation>
    <dataValidation type="list" allowBlank="1" showErrorMessage="1" sqref="C55:C66">
      <formula1>"Greena Colada,Phuket Paradise,Deep Cove,The Classic,Mango Madness,Kale Mango,Strawberry Shortcake,Vanilla Matcha"</formula1>
    </dataValidation>
    <dataValidation type="list" allowBlank="1" showErrorMessage="1" sqref="C36:C50">
      <formula1>"Avocado Wrap,Falamus Wrap,Bangkok Wrap,Nick's Wrap,Chipotle Wrap,Beef Bulgogi Wrap"</formula1>
    </dataValidation>
  </dataValidations>
  <printOptions horizontalCentered="1"/>
  <pageMargins bottom="0.75" footer="0.0" header="0.0" left="0.7" right="0.7" top="0.75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2" width="10.0"/>
    <col customWidth="1" min="3" max="3" width="25.44"/>
    <col customWidth="1" min="4" max="4" width="20.67"/>
    <col customWidth="1" min="5" max="5" width="13.33"/>
    <col customWidth="1" min="6" max="6" width="9.78"/>
    <col customWidth="1" min="7" max="7" width="17.11"/>
    <col customWidth="1" min="8" max="8" width="44.0"/>
    <col customWidth="1" min="9" max="27" width="10.0"/>
  </cols>
  <sheetData>
    <row r="1" ht="35.25" customHeight="1">
      <c r="B1" s="47" t="s">
        <v>101</v>
      </c>
      <c r="C1" s="7"/>
      <c r="D1" s="7"/>
      <c r="E1" s="7"/>
      <c r="F1" s="7"/>
      <c r="G1" s="7"/>
      <c r="H1" s="7"/>
      <c r="I1" s="8"/>
    </row>
    <row r="2" ht="33.75" customHeight="1">
      <c r="B2" s="53"/>
      <c r="C2" s="54" t="s">
        <v>6</v>
      </c>
      <c r="D2" s="54" t="s">
        <v>102</v>
      </c>
      <c r="E2" s="54" t="s">
        <v>103</v>
      </c>
      <c r="F2" s="54" t="s">
        <v>104</v>
      </c>
      <c r="G2" s="54" t="s">
        <v>95</v>
      </c>
      <c r="H2" s="54" t="s">
        <v>105</v>
      </c>
      <c r="I2" s="55" t="s">
        <v>8</v>
      </c>
    </row>
    <row r="3">
      <c r="B3" s="56">
        <v>1.0</v>
      </c>
      <c r="C3" s="53"/>
      <c r="D3" s="57"/>
      <c r="E3" s="57"/>
      <c r="F3" s="53"/>
      <c r="G3" s="58"/>
      <c r="H3" s="58"/>
      <c r="I3" s="59">
        <f>IFERROR(__xludf.DUMMYFUNCTION("IFERROR((IFERROR(VLOOKUP(C3,MENU!$C$9:$E$16,3,FALSE)+IFERROR(VLOOKUP(D3,MENU!$C$18:$E$28,3,FALSE),0)++IFERROR(VLOOKUP(E3,MENU!$C$18:$E$27,3,FALSE),0),"""")*F3),"""")"),0.0)</f>
        <v>0</v>
      </c>
    </row>
    <row r="4" ht="15.75" customHeight="1">
      <c r="B4" s="56">
        <v>2.0</v>
      </c>
      <c r="C4" s="53"/>
      <c r="D4" s="57"/>
      <c r="E4" s="57"/>
      <c r="F4" s="53"/>
      <c r="G4" s="58"/>
      <c r="H4" s="58"/>
      <c r="I4" s="59">
        <f>IFERROR(__xludf.DUMMYFUNCTION("IFERROR((IFERROR(VLOOKUP(C4,MENU!$C$9:$E$16,3,FALSE)+IFERROR(VLOOKUP(D4,MENU!$C$18:$E$28,3,FALSE),0)++IFERROR(VLOOKUP(E4,MENU!$C$18:$E$27,3,FALSE),0),"""")*F4),"""")"),0.0)</f>
        <v>0</v>
      </c>
    </row>
    <row r="5" ht="15.75" customHeight="1">
      <c r="B5" s="56">
        <v>3.0</v>
      </c>
      <c r="C5" s="53"/>
      <c r="D5" s="57"/>
      <c r="E5" s="57"/>
      <c r="F5" s="53"/>
      <c r="G5" s="58"/>
      <c r="H5" s="58"/>
      <c r="I5" s="59">
        <f>IFERROR(__xludf.DUMMYFUNCTION("IFERROR((IFERROR(VLOOKUP(C5,MENU!$C$9:$E$16,3,FALSE)+IFERROR(VLOOKUP(D5,MENU!$C$18:$E$28,3,FALSE),0)++IFERROR(VLOOKUP(E5,MENU!$C$18:$E$27,3,FALSE),0),"""")*F5),"""")"),0.0)</f>
        <v>0</v>
      </c>
    </row>
    <row r="6" ht="15.75" customHeight="1">
      <c r="B6" s="56">
        <v>4.0</v>
      </c>
      <c r="C6" s="53"/>
      <c r="D6" s="57"/>
      <c r="E6" s="57"/>
      <c r="F6" s="53"/>
      <c r="G6" s="58"/>
      <c r="H6" s="58"/>
      <c r="I6" s="59">
        <f>IFERROR(__xludf.DUMMYFUNCTION("IFERROR((IFERROR(VLOOKUP(C6,MENU!$C$9:$E$16,3,FALSE)+IFERROR(VLOOKUP(D6,MENU!$C$18:$E$28,3,FALSE),0)++IFERROR(VLOOKUP(E6,MENU!$C$18:$E$27,3,FALSE),0),"""")*F6),"""")"),0.0)</f>
        <v>0</v>
      </c>
    </row>
    <row r="7" ht="15.75" customHeight="1">
      <c r="B7" s="56">
        <v>5.0</v>
      </c>
      <c r="C7" s="53"/>
      <c r="D7" s="57"/>
      <c r="E7" s="57"/>
      <c r="F7" s="53"/>
      <c r="G7" s="57"/>
      <c r="H7" s="57"/>
      <c r="I7" s="59">
        <f>IFERROR(__xludf.DUMMYFUNCTION("IFERROR((IFERROR(VLOOKUP(C7,MENU!$C$9:$E$16,3,FALSE)+IFERROR(VLOOKUP(D7,MENU!$C$18:$E$28,3,FALSE),0)++IFERROR(VLOOKUP(E7,MENU!$C$18:$E$27,3,FALSE),0),"""")*F7),"""")"),0.0)</f>
        <v>0</v>
      </c>
    </row>
    <row r="8" ht="15.75" customHeight="1">
      <c r="B8" s="56">
        <v>6.0</v>
      </c>
      <c r="C8" s="53"/>
      <c r="D8" s="57"/>
      <c r="E8" s="57"/>
      <c r="F8" s="60"/>
      <c r="G8" s="57"/>
      <c r="H8" s="57"/>
      <c r="I8" s="59">
        <f>IFERROR(__xludf.DUMMYFUNCTION("IFERROR((IFERROR(VLOOKUP(C8,MENU!$C$9:$E$16,3,FALSE)+IFERROR(VLOOKUP(D8,MENU!$C$18:$E$28,3,FALSE),0)++IFERROR(VLOOKUP(E8,MENU!$C$18:$E$27,3,FALSE),0),"""")*F8),"""")"),0.0)</f>
        <v>0</v>
      </c>
    </row>
    <row r="9" ht="15.75" customHeight="1">
      <c r="B9" s="56">
        <v>7.0</v>
      </c>
      <c r="C9" s="53"/>
      <c r="D9" s="57"/>
      <c r="E9" s="57"/>
      <c r="F9" s="60"/>
      <c r="G9" s="57"/>
      <c r="H9" s="57"/>
      <c r="I9" s="59">
        <f>IFERROR(__xludf.DUMMYFUNCTION("IFERROR((IFERROR(VLOOKUP(C9,MENU!$C$9:$E$16,3,FALSE)+IFERROR(VLOOKUP(D9,MENU!$C$18:$E$28,3,FALSE),0)++IFERROR(VLOOKUP(E9,MENU!$C$18:$E$27,3,FALSE),0),"""")*F9),"""")"),0.0)</f>
        <v>0</v>
      </c>
    </row>
    <row r="10" ht="15.75" customHeight="1">
      <c r="B10" s="56">
        <v>8.0</v>
      </c>
      <c r="C10" s="53"/>
      <c r="D10" s="57"/>
      <c r="E10" s="57"/>
      <c r="F10" s="60"/>
      <c r="G10" s="57"/>
      <c r="H10" s="57"/>
      <c r="I10" s="59">
        <f>IFERROR(__xludf.DUMMYFUNCTION("IFERROR((IFERROR(VLOOKUP(C10,MENU!$C$9:$E$16,3,FALSE)+IFERROR(VLOOKUP(D10,MENU!$C$18:$E$28,3,FALSE),0)++IFERROR(VLOOKUP(E10,MENU!$C$18:$E$27,3,FALSE),0),"""")*F10),"""")"),0.0)</f>
        <v>0</v>
      </c>
    </row>
    <row r="11" ht="15.75" customHeight="1">
      <c r="B11" s="56">
        <v>9.0</v>
      </c>
      <c r="C11" s="53"/>
      <c r="D11" s="57"/>
      <c r="E11" s="57"/>
      <c r="F11" s="53"/>
      <c r="G11" s="57"/>
      <c r="H11" s="57"/>
      <c r="I11" s="59">
        <f>IFERROR(__xludf.DUMMYFUNCTION("IFERROR((IFERROR(VLOOKUP(C11,MENU!$C$9:$E$16,3,FALSE)+IFERROR(VLOOKUP(D11,MENU!$C$18:$E$28,3,FALSE),0)++IFERROR(VLOOKUP(E11,MENU!$C$18:$E$27,3,FALSE),0),"""")*F11),"""")"),0.0)</f>
        <v>0</v>
      </c>
    </row>
    <row r="12" ht="15.75" customHeight="1">
      <c r="B12" s="56">
        <v>10.0</v>
      </c>
      <c r="C12" s="53"/>
      <c r="D12" s="57"/>
      <c r="E12" s="57"/>
      <c r="F12" s="53"/>
      <c r="G12" s="57"/>
      <c r="H12" s="57"/>
      <c r="I12" s="59">
        <f>IFERROR(__xludf.DUMMYFUNCTION("IFERROR((IFERROR(VLOOKUP(C12,MENU!$C$9:$E$16,3,FALSE)+IFERROR(VLOOKUP(D12,MENU!$C$18:$E$28,3,FALSE),0)++IFERROR(VLOOKUP(E12,MENU!$C$18:$E$27,3,FALSE),0),"""")*F12),"""")"),0.0)</f>
        <v>0</v>
      </c>
    </row>
    <row r="13" ht="15.75" customHeight="1">
      <c r="B13" s="56">
        <v>11.0</v>
      </c>
      <c r="C13" s="53"/>
      <c r="D13" s="57"/>
      <c r="E13" s="57"/>
      <c r="F13" s="53"/>
      <c r="G13" s="57"/>
      <c r="H13" s="57"/>
      <c r="I13" s="59">
        <f>IFERROR(__xludf.DUMMYFUNCTION("IFERROR((IFERROR(VLOOKUP(C13,MENU!$C$9:$E$16,3,FALSE)+IFERROR(VLOOKUP(D13,MENU!$C$18:$E$28,3,FALSE),0)++IFERROR(VLOOKUP(E13,MENU!$C$18:$E$27,3,FALSE),0),"""")*F13),"""")"),0.0)</f>
        <v>0</v>
      </c>
    </row>
    <row r="14" ht="15.75" customHeight="1">
      <c r="B14" s="56">
        <v>12.0</v>
      </c>
      <c r="C14" s="53"/>
      <c r="D14" s="57"/>
      <c r="E14" s="57"/>
      <c r="F14" s="53"/>
      <c r="G14" s="57"/>
      <c r="H14" s="57"/>
      <c r="I14" s="59">
        <f>IFERROR(__xludf.DUMMYFUNCTION("IFERROR((IFERROR(VLOOKUP(C14,MENU!$C$9:$E$16,3,FALSE)+IFERROR(VLOOKUP(D14,MENU!$C$18:$E$28,3,FALSE),0)++IFERROR(VLOOKUP(E14,MENU!$C$18:$E$27,3,FALSE),0),"""")*F14),"""")"),0.0)</f>
        <v>0</v>
      </c>
    </row>
    <row r="15" ht="15.75" customHeight="1">
      <c r="B15" s="56">
        <v>13.0</v>
      </c>
      <c r="C15" s="53"/>
      <c r="D15" s="57"/>
      <c r="E15" s="57"/>
      <c r="F15" s="53"/>
      <c r="G15" s="57"/>
      <c r="H15" s="57"/>
      <c r="I15" s="59">
        <f>IFERROR(__xludf.DUMMYFUNCTION("IFERROR((IFERROR(VLOOKUP(C15,MENU!$C$9:$E$16,3,FALSE)+IFERROR(VLOOKUP(D15,MENU!$C$18:$E$28,3,FALSE),0)++IFERROR(VLOOKUP(E15,MENU!$C$18:$E$27,3,FALSE),0),"""")*F15),"""")"),0.0)</f>
        <v>0</v>
      </c>
    </row>
    <row r="16" ht="15.75" customHeight="1">
      <c r="B16" s="56">
        <v>14.0</v>
      </c>
      <c r="C16" s="53"/>
      <c r="D16" s="57"/>
      <c r="E16" s="57"/>
      <c r="F16" s="53"/>
      <c r="G16" s="57"/>
      <c r="H16" s="57"/>
      <c r="I16" s="59">
        <f>IFERROR(__xludf.DUMMYFUNCTION("IFERROR((IFERROR(VLOOKUP(C16,MENU!$C$9:$E$16,3,FALSE)+IFERROR(VLOOKUP(D16,MENU!$C$18:$E$28,3,FALSE),0)++IFERROR(VLOOKUP(E16,MENU!$C$18:$E$27,3,FALSE),0),"""")*F16),"""")"),0.0)</f>
        <v>0</v>
      </c>
    </row>
    <row r="17" ht="15.75" customHeight="1">
      <c r="B17" s="56">
        <v>15.0</v>
      </c>
      <c r="C17" s="53"/>
      <c r="D17" s="57"/>
      <c r="E17" s="57"/>
      <c r="F17" s="53"/>
      <c r="G17" s="57"/>
      <c r="H17" s="57"/>
      <c r="I17" s="59">
        <f>IFERROR(__xludf.DUMMYFUNCTION("IFERROR((IFERROR(VLOOKUP(C17,MENU!$C$9:$E$16,3,FALSE)+IFERROR(VLOOKUP(D17,MENU!$C$18:$E$28,3,FALSE),0)++IFERROR(VLOOKUP(E17,MENU!$C$18:$E$27,3,FALSE),0),"""")*F17),"""")"),0.0)</f>
        <v>0</v>
      </c>
    </row>
    <row r="18" ht="15.75" customHeight="1">
      <c r="B18" s="39"/>
      <c r="C18" s="39"/>
      <c r="D18" s="39"/>
      <c r="E18" s="39"/>
      <c r="F18" s="39"/>
      <c r="G18" s="39"/>
      <c r="H18" s="39"/>
      <c r="I18" s="39"/>
    </row>
    <row r="19" ht="40.5" customHeight="1">
      <c r="B19" s="47" t="s">
        <v>106</v>
      </c>
      <c r="C19" s="7"/>
      <c r="D19" s="7"/>
      <c r="E19" s="7"/>
      <c r="F19" s="7"/>
      <c r="G19" s="7"/>
      <c r="H19" s="7"/>
      <c r="I19" s="8"/>
    </row>
    <row r="20" ht="49.5" customHeight="1">
      <c r="B20" s="53"/>
      <c r="C20" s="54" t="s">
        <v>6</v>
      </c>
      <c r="D20" s="54" t="s">
        <v>104</v>
      </c>
      <c r="E20" s="61" t="s">
        <v>107</v>
      </c>
      <c r="F20" s="14"/>
      <c r="G20" s="54" t="s">
        <v>95</v>
      </c>
      <c r="H20" s="54" t="s">
        <v>105</v>
      </c>
      <c r="I20" s="55" t="s">
        <v>8</v>
      </c>
    </row>
    <row r="21" ht="15.75" customHeight="1">
      <c r="B21" s="56">
        <v>1.0</v>
      </c>
      <c r="C21" s="53"/>
      <c r="D21" s="60"/>
      <c r="E21" s="62"/>
      <c r="F21" s="14"/>
      <c r="G21" s="58"/>
      <c r="H21" s="58"/>
      <c r="I21" s="59" t="str">
        <f>IFERROR(VLOOKUP(C21,MENU!$C$32:$E$36,3,FALSE)*D21+(IF(E21="Yes","1","0")*D21),"")</f>
        <v/>
      </c>
    </row>
    <row r="22" ht="15.75" customHeight="1">
      <c r="B22" s="56">
        <v>2.0</v>
      </c>
      <c r="C22" s="53"/>
      <c r="D22" s="53"/>
      <c r="E22" s="62"/>
      <c r="F22" s="14"/>
      <c r="G22" s="58"/>
      <c r="H22" s="58"/>
      <c r="I22" s="59" t="str">
        <f>IFERROR(VLOOKUP(C22,MENU!$C$32:$E$36,3,FALSE)*D22+(IF(E22="Yes","1","0")*D22),"")</f>
        <v/>
      </c>
    </row>
    <row r="23" ht="15.75" customHeight="1">
      <c r="B23" s="56">
        <v>3.0</v>
      </c>
      <c r="C23" s="53"/>
      <c r="D23" s="53"/>
      <c r="E23" s="62"/>
      <c r="F23" s="14"/>
      <c r="G23" s="58"/>
      <c r="H23" s="58"/>
      <c r="I23" s="59" t="str">
        <f>IFERROR(VLOOKUP(C23,MENU!$C$32:$E$36,3,FALSE)*D23+(IF(E23="Yes","1","0")*D23),"")</f>
        <v/>
      </c>
    </row>
    <row r="24" ht="15.75" customHeight="1">
      <c r="B24" s="56">
        <v>4.0</v>
      </c>
      <c r="C24" s="53"/>
      <c r="D24" s="53"/>
      <c r="E24" s="62"/>
      <c r="F24" s="14"/>
      <c r="G24" s="58"/>
      <c r="H24" s="58"/>
      <c r="I24" s="59" t="str">
        <f>IFERROR(VLOOKUP(C24,MENU!$C$32:$E$36,3,FALSE)*D24+(IF(E24="Yes","1","0")*D24),"")</f>
        <v/>
      </c>
    </row>
    <row r="25" ht="15.75" customHeight="1">
      <c r="B25" s="56">
        <v>5.0</v>
      </c>
      <c r="C25" s="53"/>
      <c r="D25" s="53"/>
      <c r="E25" s="62"/>
      <c r="F25" s="14"/>
      <c r="G25" s="57"/>
      <c r="H25" s="57"/>
      <c r="I25" s="59" t="str">
        <f>IFERROR(VLOOKUP(C25,MENU!$C$32:$E$36,3,FALSE)*D25+(IF(E25="Yes","1","0")*D25),"")</f>
        <v/>
      </c>
    </row>
    <row r="26" ht="15.75" customHeight="1">
      <c r="B26" s="56">
        <v>6.0</v>
      </c>
      <c r="C26" s="53"/>
      <c r="D26" s="53"/>
      <c r="E26" s="62"/>
      <c r="F26" s="14"/>
      <c r="G26" s="57"/>
      <c r="H26" s="57"/>
      <c r="I26" s="59" t="str">
        <f>IFERROR(VLOOKUP(C26,MENU!$C$32:$E$36,3,FALSE)*D26+(IF(E26="Yes","1","0")*D26),"")</f>
        <v/>
      </c>
    </row>
    <row r="27" ht="15.75" customHeight="1">
      <c r="B27" s="56">
        <v>7.0</v>
      </c>
      <c r="C27" s="53"/>
      <c r="D27" s="53"/>
      <c r="E27" s="62"/>
      <c r="F27" s="14"/>
      <c r="G27" s="57"/>
      <c r="H27" s="57"/>
      <c r="I27" s="59" t="str">
        <f>IFERROR(VLOOKUP(C27,MENU!$C$32:$E$36,3,FALSE)*D27+(IF(E27="Yes","1","0")*D27),"")</f>
        <v/>
      </c>
    </row>
    <row r="28" ht="15.75" customHeight="1">
      <c r="B28" s="56">
        <v>8.0</v>
      </c>
      <c r="C28" s="53"/>
      <c r="D28" s="53"/>
      <c r="E28" s="62"/>
      <c r="F28" s="14"/>
      <c r="G28" s="57"/>
      <c r="H28" s="57"/>
      <c r="I28" s="59" t="str">
        <f>IFERROR(VLOOKUP(C28,MENU!$C$32:$E$36,3,FALSE)*D28+(IF(E28="Yes","1","0")*D28),"")</f>
        <v/>
      </c>
    </row>
    <row r="29" ht="15.75" customHeight="1">
      <c r="B29" s="56">
        <v>9.0</v>
      </c>
      <c r="C29" s="53"/>
      <c r="D29" s="53"/>
      <c r="E29" s="62"/>
      <c r="F29" s="14"/>
      <c r="G29" s="57"/>
      <c r="H29" s="57"/>
      <c r="I29" s="59" t="str">
        <f>IFERROR(VLOOKUP(C29,MENU!$C$32:$E$36,3,FALSE)*D29+(IF(E29="Yes","1","0")*D29),"")</f>
        <v/>
      </c>
    </row>
    <row r="30" ht="15.75" customHeight="1">
      <c r="B30" s="56">
        <v>10.0</v>
      </c>
      <c r="C30" s="53"/>
      <c r="D30" s="53"/>
      <c r="E30" s="62"/>
      <c r="F30" s="14"/>
      <c r="G30" s="57"/>
      <c r="H30" s="57"/>
      <c r="I30" s="53" t="str">
        <f>IFERROR(VLOOKUP(C30,MENU!$C$32:$E$36,3,FALSE)*D30+(IF(E30="Yes","1","0")*D30),"")</f>
        <v/>
      </c>
    </row>
    <row r="31" ht="15.75" customHeight="1">
      <c r="B31" s="56">
        <v>11.0</v>
      </c>
      <c r="C31" s="53"/>
      <c r="D31" s="53"/>
      <c r="E31" s="62"/>
      <c r="F31" s="14"/>
      <c r="G31" s="57"/>
      <c r="H31" s="57"/>
      <c r="I31" s="53" t="str">
        <f>IFERROR(VLOOKUP(C31,MENU!$C$32:$E$36,3,FALSE)*D31+(IF(E31="Yes","1","0")*D31),"")</f>
        <v/>
      </c>
    </row>
    <row r="32" ht="15.75" customHeight="1">
      <c r="B32" s="56">
        <v>12.0</v>
      </c>
      <c r="C32" s="53"/>
      <c r="D32" s="53"/>
      <c r="E32" s="62"/>
      <c r="F32" s="14"/>
      <c r="G32" s="57"/>
      <c r="H32" s="57"/>
      <c r="I32" s="53" t="str">
        <f>IFERROR(VLOOKUP(C32,MENU!$C$32:$E$36,3,FALSE)*D32+(IF(E32="Yes","1","0")*D32),"")</f>
        <v/>
      </c>
    </row>
    <row r="33" ht="15.75" customHeight="1">
      <c r="B33" s="56">
        <v>13.0</v>
      </c>
      <c r="C33" s="53"/>
      <c r="D33" s="53"/>
      <c r="E33" s="62"/>
      <c r="F33" s="14"/>
      <c r="G33" s="57"/>
      <c r="H33" s="57"/>
      <c r="I33" s="53" t="str">
        <f>IFERROR(VLOOKUP(C33,MENU!$C$32:$E$36,3,FALSE)*D33+(IF(E33="Yes","1","0")*D33),"")</f>
        <v/>
      </c>
    </row>
    <row r="34" ht="15.75" customHeight="1">
      <c r="B34" s="56">
        <v>14.0</v>
      </c>
      <c r="C34" s="53"/>
      <c r="D34" s="53"/>
      <c r="E34" s="62"/>
      <c r="F34" s="14"/>
      <c r="G34" s="57"/>
      <c r="H34" s="57"/>
      <c r="I34" s="53" t="str">
        <f>IFERROR(VLOOKUP(C34,MENU!$C$32:$E$36,3,FALSE)*D34+(IF(E34="Yes","1","0")*D34),"")</f>
        <v/>
      </c>
    </row>
    <row r="35" ht="15.75" customHeight="1">
      <c r="B35" s="56">
        <v>15.0</v>
      </c>
      <c r="C35" s="53"/>
      <c r="D35" s="53"/>
      <c r="E35" s="62"/>
      <c r="F35" s="14"/>
      <c r="G35" s="57"/>
      <c r="H35" s="57"/>
      <c r="I35" s="53" t="str">
        <f>IFERROR(VLOOKUP(C35,MENU!$C$32:$E$36,3,FALSE)*D35+(IF(E35="Yes","1","0")*D35),"")</f>
        <v/>
      </c>
    </row>
    <row r="36" ht="15.75" customHeight="1">
      <c r="B36" s="39"/>
      <c r="C36" s="39"/>
      <c r="D36" s="39"/>
      <c r="E36" s="39"/>
      <c r="F36" s="39"/>
      <c r="G36" s="39"/>
      <c r="H36" s="39"/>
      <c r="I36" s="39"/>
    </row>
    <row r="37" ht="15.75" customHeight="1">
      <c r="B37" s="39"/>
      <c r="C37" s="39"/>
      <c r="D37" s="39"/>
      <c r="E37" s="39"/>
      <c r="F37" s="39"/>
      <c r="G37" s="39"/>
      <c r="H37" s="39"/>
      <c r="I37" s="39"/>
    </row>
    <row r="38" ht="15.75" customHeight="1">
      <c r="B38" s="47" t="s">
        <v>108</v>
      </c>
      <c r="C38" s="7"/>
      <c r="D38" s="7"/>
      <c r="E38" s="7"/>
      <c r="F38" s="7"/>
      <c r="G38" s="7"/>
      <c r="H38" s="7"/>
      <c r="I38" s="8"/>
    </row>
    <row r="39" ht="15.75" customHeight="1">
      <c r="B39" s="53"/>
      <c r="C39" s="54" t="s">
        <v>6</v>
      </c>
      <c r="D39" s="54" t="s">
        <v>104</v>
      </c>
      <c r="E39" s="61" t="s">
        <v>105</v>
      </c>
      <c r="F39" s="13"/>
      <c r="G39" s="13"/>
      <c r="H39" s="14"/>
      <c r="I39" s="55" t="s">
        <v>8</v>
      </c>
    </row>
    <row r="40" ht="15.75" customHeight="1">
      <c r="B40" s="53">
        <v>1.0</v>
      </c>
      <c r="C40" s="53"/>
      <c r="D40" s="53"/>
      <c r="E40" s="62"/>
      <c r="F40" s="13"/>
      <c r="G40" s="13"/>
      <c r="H40" s="14"/>
      <c r="I40" s="53" t="str">
        <f>IFERROR(VLOOKUP(C40,MENU!$C$43:$E$50,3,FALSE)*D40+(IF(E40="Yes","1","0")*D40),"")</f>
        <v/>
      </c>
    </row>
    <row r="41" ht="15.75" customHeight="1">
      <c r="B41" s="53">
        <v>2.0</v>
      </c>
      <c r="C41" s="53"/>
      <c r="D41" s="53"/>
      <c r="E41" s="62"/>
      <c r="F41" s="13"/>
      <c r="G41" s="13"/>
      <c r="H41" s="14"/>
      <c r="I41" s="53" t="str">
        <f>IFERROR(VLOOKUP(C41,MENU!$C$43:$E$50,3,FALSE)*D41+(IF(E41="Yes","1","0")*D41),"")</f>
        <v/>
      </c>
    </row>
    <row r="42" ht="15.75" customHeight="1">
      <c r="B42" s="53">
        <v>3.0</v>
      </c>
      <c r="C42" s="53"/>
      <c r="D42" s="53"/>
      <c r="E42" s="62"/>
      <c r="F42" s="13"/>
      <c r="G42" s="13"/>
      <c r="H42" s="14"/>
      <c r="I42" s="53" t="str">
        <f>IFERROR(VLOOKUP(C42,MENU!$C$43:$E$50,3,FALSE)*D42+(IF(E42="Yes","1","0")*D42),"")</f>
        <v/>
      </c>
    </row>
    <row r="43" ht="15.75" customHeight="1">
      <c r="B43" s="53">
        <v>4.0</v>
      </c>
      <c r="C43" s="53"/>
      <c r="D43" s="53"/>
      <c r="E43" s="62"/>
      <c r="F43" s="13"/>
      <c r="G43" s="13"/>
      <c r="H43" s="14"/>
      <c r="I43" s="53" t="str">
        <f>IFERROR(VLOOKUP(C43,MENU!$C$43:$E$50,3,FALSE)*D43+(IF(E43="Yes","1","0")*D43),"")</f>
        <v/>
      </c>
    </row>
    <row r="44" ht="15.75" customHeight="1">
      <c r="B44" s="53">
        <v>5.0</v>
      </c>
      <c r="C44" s="53"/>
      <c r="D44" s="53"/>
      <c r="E44" s="62"/>
      <c r="F44" s="13"/>
      <c r="G44" s="13"/>
      <c r="H44" s="14"/>
      <c r="I44" s="53" t="str">
        <f>IFERROR(VLOOKUP(C44,MENU!$C$43:$E$50,3,FALSE)*D44+(IF(E44="Yes","1","0")*D44),"")</f>
        <v/>
      </c>
    </row>
    <row r="45" ht="15.75" customHeight="1">
      <c r="B45" s="53">
        <v>6.0</v>
      </c>
      <c r="C45" s="53"/>
      <c r="D45" s="53"/>
      <c r="E45" s="62"/>
      <c r="F45" s="13"/>
      <c r="G45" s="13"/>
      <c r="H45" s="14"/>
      <c r="I45" s="53" t="str">
        <f>IFERROR(VLOOKUP(C45,MENU!$C$43:$E$50,3,FALSE)*D45+(IF(E45="Yes","1","0")*D45),"")</f>
        <v/>
      </c>
    </row>
    <row r="46" ht="15.75" customHeight="1">
      <c r="B46" s="53">
        <v>7.0</v>
      </c>
      <c r="C46" s="53"/>
      <c r="D46" s="53"/>
      <c r="E46" s="62"/>
      <c r="F46" s="13"/>
      <c r="G46" s="13"/>
      <c r="H46" s="14"/>
      <c r="I46" s="53" t="str">
        <f>IFERROR(VLOOKUP(C46,MENU!$C$43:$E$50,3,FALSE)*D46+(IF(E46="Yes","1","0")*D46),"")</f>
        <v/>
      </c>
    </row>
    <row r="47" ht="15.75" customHeight="1">
      <c r="B47" s="53">
        <v>8.0</v>
      </c>
      <c r="C47" s="53"/>
      <c r="D47" s="53"/>
      <c r="E47" s="62"/>
      <c r="F47" s="13"/>
      <c r="G47" s="13"/>
      <c r="H47" s="14"/>
      <c r="I47" s="53" t="str">
        <f>IFERROR(VLOOKUP(C47,MENU!$C$43:$E$50,3,FALSE)*D47+(IF(E47="Yes","1","0")*D47),"")</f>
        <v/>
      </c>
    </row>
    <row r="48" ht="15.75" customHeight="1">
      <c r="B48" s="53">
        <v>9.0</v>
      </c>
      <c r="C48" s="53"/>
      <c r="D48" s="53"/>
      <c r="E48" s="62"/>
      <c r="F48" s="13"/>
      <c r="G48" s="13"/>
      <c r="H48" s="14"/>
      <c r="I48" s="53" t="str">
        <f>IFERROR(VLOOKUP(C48,MENU!$C$43:$E$50,3,FALSE)*D48+(IF(E48="Yes","1","0")*D48),"")</f>
        <v/>
      </c>
    </row>
    <row r="49" ht="15.75" customHeight="1">
      <c r="B49" s="53">
        <v>10.0</v>
      </c>
      <c r="C49" s="53"/>
      <c r="D49" s="53"/>
      <c r="E49" s="62"/>
      <c r="F49" s="13"/>
      <c r="G49" s="13"/>
      <c r="H49" s="14"/>
      <c r="I49" s="53" t="str">
        <f>IFERROR(VLOOKUP(C49,MENU!$C$43:$E$50,3,FALSE)*D49+(IF(E49="Yes","1","0")*D49),"")</f>
        <v/>
      </c>
    </row>
    <row r="50" ht="15.75" customHeight="1">
      <c r="B50" s="53">
        <v>11.0</v>
      </c>
      <c r="C50" s="53"/>
      <c r="D50" s="53"/>
      <c r="E50" s="62"/>
      <c r="F50" s="13"/>
      <c r="G50" s="13"/>
      <c r="H50" s="14"/>
      <c r="I50" s="53" t="str">
        <f>IFERROR(VLOOKUP(C50,MENU!$C$43:$E$50,3,FALSE)*D50+(IF(E50="Yes","1","0")*D50),"")</f>
        <v/>
      </c>
    </row>
    <row r="51" ht="15.75" customHeight="1">
      <c r="B51" s="53">
        <v>12.0</v>
      </c>
      <c r="C51" s="53"/>
      <c r="D51" s="53"/>
      <c r="E51" s="62"/>
      <c r="F51" s="13"/>
      <c r="G51" s="13"/>
      <c r="H51" s="14"/>
      <c r="I51" s="53" t="str">
        <f>IFERROR(VLOOKUP(C51,MENU!$C$43:$E$50,3,FALSE)*D51+(IF(E51="Yes","1","0")*D51),"")</f>
        <v/>
      </c>
    </row>
    <row r="52" ht="15.75" customHeight="1">
      <c r="B52" s="39"/>
      <c r="C52" s="39"/>
      <c r="D52" s="39"/>
      <c r="E52" s="39"/>
      <c r="F52" s="39"/>
      <c r="G52" s="39"/>
      <c r="H52" s="39"/>
      <c r="I52" s="39"/>
    </row>
    <row r="53" ht="15.75" customHeight="1">
      <c r="B53" s="39"/>
      <c r="C53" s="39"/>
      <c r="D53" s="39"/>
      <c r="E53" s="39"/>
      <c r="F53" s="39"/>
      <c r="G53" s="39"/>
      <c r="H53" s="39"/>
      <c r="I53" s="39"/>
    </row>
    <row r="54" ht="15.75" customHeight="1">
      <c r="B54" s="39"/>
      <c r="C54" s="39"/>
      <c r="D54" s="39"/>
      <c r="E54" s="39"/>
      <c r="F54" s="39"/>
      <c r="G54" s="39"/>
      <c r="H54" s="63" t="s">
        <v>109</v>
      </c>
      <c r="I54" s="64">
        <f>SUM(I21:I35,I3:I17,I40:I51)</f>
        <v>0</v>
      </c>
    </row>
    <row r="55" ht="15.75" customHeight="1">
      <c r="B55" s="39"/>
      <c r="C55" s="39"/>
      <c r="D55" s="39"/>
      <c r="E55" s="39"/>
      <c r="F55" s="39"/>
      <c r="G55" s="39"/>
      <c r="H55" s="63" t="s">
        <v>114</v>
      </c>
      <c r="I55" s="65">
        <f>'ORDER FORM (PLEASE FILL OUT)'!I69</f>
        <v>0</v>
      </c>
    </row>
    <row r="56" ht="15.75" customHeight="1">
      <c r="B56" s="39"/>
      <c r="C56" s="39"/>
      <c r="D56" s="39"/>
      <c r="E56" s="39"/>
      <c r="F56" s="39"/>
      <c r="G56" s="39"/>
      <c r="H56" s="63" t="s">
        <v>110</v>
      </c>
      <c r="I56" s="65">
        <v>15.0</v>
      </c>
    </row>
    <row r="57" ht="15.75" customHeight="1">
      <c r="B57" s="39"/>
      <c r="C57" s="39"/>
      <c r="D57" s="39"/>
      <c r="E57" s="39"/>
      <c r="F57" s="39"/>
      <c r="G57" s="39"/>
      <c r="H57" s="63" t="s">
        <v>112</v>
      </c>
      <c r="I57" s="65">
        <f>(I54+I55+I56)*0.05</f>
        <v>0.75</v>
      </c>
    </row>
    <row r="58" ht="15.75" customHeight="1">
      <c r="H58" s="67" t="s">
        <v>113</v>
      </c>
      <c r="I58" s="68">
        <f>SUM(I54:I57)</f>
        <v>15.75</v>
      </c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32">
    <mergeCell ref="B1:I1"/>
    <mergeCell ref="B19:I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B38:I38"/>
    <mergeCell ref="E39:H39"/>
    <mergeCell ref="E40:H40"/>
    <mergeCell ref="E48:H48"/>
    <mergeCell ref="E49:H49"/>
    <mergeCell ref="E50:H50"/>
    <mergeCell ref="E51:H51"/>
    <mergeCell ref="E41:H41"/>
    <mergeCell ref="E42:H42"/>
    <mergeCell ref="E43:H43"/>
    <mergeCell ref="E44:H44"/>
    <mergeCell ref="E45:H45"/>
    <mergeCell ref="E46:H46"/>
    <mergeCell ref="E47:H47"/>
  </mergeCells>
  <dataValidations>
    <dataValidation type="list" allowBlank="1" showErrorMessage="1" sqref="C3:C17">
      <formula1>"Green Curry Bowl,Bangkok Bowl,Lemongrass Chicken,Beef Bulgogi,Roasted Beet &amp; Feta,Chilango,Kale Caesar,Shroomami,Larb Bowl"</formula1>
    </dataValidation>
    <dataValidation type="list" allowBlank="1" showErrorMessage="1" sqref="D3:E17">
      <formula1>"Sliced Avocado,Fresh Hummus,Falafel,Roasted Organic Tofu,Roasted Chicken Breast,Grilled Lemongrass Chicken Thigh,Roasted Yam,Roasted Cauliflower"</formula1>
    </dataValidation>
    <dataValidation type="list" allowBlank="1" showErrorMessage="1" sqref="E21:E35">
      <formula1>"Yes"</formula1>
    </dataValidation>
    <dataValidation type="list" allowBlank="1" showErrorMessage="1" sqref="C40:C51">
      <formula1>"Greena Colada,Phuket Paradise,Deep Cove,The Classic,Mango Madness,Kale Mango,Strawberry Shortcake,Vanilla Matcha"</formula1>
    </dataValidation>
    <dataValidation type="list" allowBlank="1" showErrorMessage="1" sqref="C21:C35">
      <formula1>"Avocado Wrap,Falamus Wrap,Bangkok Wrap,Nick's Wrap,Chipotle Wrap,Beef Bulgogi Focaccia,Lemongrass Chicken Focaccia"</formula1>
    </dataValidation>
  </dataValidations>
  <printOptions horizontalCentered="1"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2022-02-01T03:23:28Z</dcterms:created>
  <dc:creator>Earth Setsawat</dc:creator>
</cp:coreProperties>
</file>