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D79B2B2-3C1D-4B06-982E-C150666A0D0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ENU" sheetId="1" r:id="rId1"/>
    <sheet name="ORDER FORM (PLEASE FILL OUT)" sheetId="2" r:id="rId2"/>
    <sheet name="EXTRA FORM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8h2NUaLjOL6ZaYO4MB7+3oNwDZ6yi3gmp9UmsSPgjs="/>
    </ext>
  </extLst>
</workbook>
</file>

<file path=xl/calcChain.xml><?xml version="1.0" encoding="utf-8"?>
<calcChain xmlns="http://schemas.openxmlformats.org/spreadsheetml/2006/main">
  <c r="I51" i="3" l="1"/>
  <c r="I50" i="3"/>
  <c r="I49" i="3"/>
  <c r="I48" i="3"/>
  <c r="I47" i="3"/>
  <c r="I46" i="3"/>
  <c r="I45" i="3"/>
  <c r="I44" i="3"/>
  <c r="I43" i="3"/>
  <c r="I42" i="3"/>
  <c r="I41" i="3"/>
  <c r="I40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66" i="2"/>
  <c r="I65" i="2"/>
  <c r="I64" i="2"/>
  <c r="I63" i="2"/>
  <c r="I62" i="2"/>
  <c r="I61" i="2"/>
  <c r="I60" i="2"/>
  <c r="I59" i="2"/>
  <c r="I58" i="2"/>
  <c r="I57" i="2"/>
  <c r="I56" i="2"/>
  <c r="I55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69" i="2" l="1"/>
  <c r="I71" i="2" s="1"/>
  <c r="I72" i="2" s="1"/>
  <c r="I54" i="3"/>
  <c r="I55" i="3" l="1"/>
  <c r="I57" i="3"/>
  <c r="I58" i="3" s="1"/>
</calcChain>
</file>

<file path=xl/sharedStrings.xml><?xml version="1.0" encoding="utf-8"?>
<sst xmlns="http://schemas.openxmlformats.org/spreadsheetml/2006/main" count="173" uniqueCount="112">
  <si>
    <t>Important Note</t>
  </si>
  <si>
    <t>All catering order must be placed at least 72 hours in advance.</t>
  </si>
  <si>
    <t>Please kindly let us know if there is any food allergy or a special request for your order.</t>
  </si>
  <si>
    <r>
      <rPr>
        <sz val="14"/>
        <color rgb="FF1C7170"/>
        <rFont val="Helvetica Neue,Arial"/>
      </rPr>
      <t xml:space="preserve">For a complete nutrition facts, please visit our website at </t>
    </r>
    <r>
      <rPr>
        <sz val="14"/>
        <color rgb="FF1C7170"/>
        <rFont val="Helvetica Neue,Arial"/>
      </rPr>
      <t>https://www.welahealthbar.ca/nutrition-facts</t>
    </r>
    <r>
      <rPr>
        <sz val="14"/>
        <color rgb="FF1C7170"/>
        <rFont val="Helvetica Neue,Arial"/>
      </rPr>
      <t xml:space="preserve">  </t>
    </r>
  </si>
  <si>
    <t>Delivery Fee is $15</t>
  </si>
  <si>
    <t>WELA Signature Bowls</t>
  </si>
  <si>
    <t>Item</t>
  </si>
  <si>
    <t>Tribes / Allergens</t>
  </si>
  <si>
    <t>Price</t>
  </si>
  <si>
    <t>Description</t>
  </si>
  <si>
    <t>Most popular!</t>
  </si>
  <si>
    <t>Green Curry Bowl</t>
  </si>
  <si>
    <t>vegan, gluten-free, medium heat, dairy-free, soy allergen</t>
  </si>
  <si>
    <t>roasted organic tofu, roasted cauliflower, chickpea, spring mix, roasted yam, carrot, Thai green curry, brown rice</t>
  </si>
  <si>
    <t>Bangkok Bowl</t>
  </si>
  <si>
    <t>vegan, gluten-free, soy allergen, contains peanuts</t>
  </si>
  <si>
    <t>chickpea, roasted peanuts, romaine, baby spinach, brown rice, bell pepper, red cabbage, cucumber, carrot, Thai peanut dressing</t>
  </si>
  <si>
    <t>Lemongrass Chicken</t>
  </si>
  <si>
    <t>gluten-free, fish allergen, shellfish allergen, soy allergen, contains peanuts</t>
  </si>
  <si>
    <t>grilled lemongrass chicken thigh, served with rice, papaya salad, roasted peanuts, and Somtum dressing</t>
  </si>
  <si>
    <t>Beef Bulgogi</t>
  </si>
  <si>
    <t>gluten-free, soy allergen</t>
  </si>
  <si>
    <t>sliced beef marinated and sautéed with organic honey, ginger, fresh pear purée, served with rice, kimchi, romaine, carrot, cucumber</t>
  </si>
  <si>
    <t>Roasted Beet &amp; Feta</t>
  </si>
  <si>
    <t xml:space="preserve">roasted beetroot, roasted yam, green apple, spring mix, massaged kale, edamame, roasted cashews, feta cheese, balsamic vinaigrette </t>
  </si>
  <si>
    <t>Chilango</t>
  </si>
  <si>
    <t>gluten-free, vegan, heat</t>
  </si>
  <si>
    <t>sliced avocado, black bean, sweet corn, brown rice, romaine, baby spinach, bell pepper, red onion, toasted red pepper chipotle</t>
  </si>
  <si>
    <t>Kale Caesar</t>
  </si>
  <si>
    <t>contains dairy, fish allergen</t>
  </si>
  <si>
    <t>massaged kale, romaine, avocado, roasted cashews, red cabbage, bell pepper, red onion, parmesan, caesar dressing</t>
  </si>
  <si>
    <t>Premiums (Optional Toppings for the Bowls)</t>
  </si>
  <si>
    <t>Sliced Avocado</t>
  </si>
  <si>
    <t>vegan, gluten-free</t>
  </si>
  <si>
    <t>Fresh Hummus</t>
  </si>
  <si>
    <t>Falafel</t>
  </si>
  <si>
    <t>Roasted Yam</t>
  </si>
  <si>
    <t>Roasted Cauliflower</t>
  </si>
  <si>
    <t>Roasted Organic Tofu</t>
  </si>
  <si>
    <t>Roasted Chicken Breast</t>
  </si>
  <si>
    <t>gluten-free, soy</t>
  </si>
  <si>
    <t>Grilled Lemongrass Chicken Thigh</t>
  </si>
  <si>
    <t>gluten-free, fish &amp; shellfish allergen, soy</t>
  </si>
  <si>
    <t>Hard-boiled egg</t>
  </si>
  <si>
    <t>gluten-free</t>
  </si>
  <si>
    <t>Shrimp</t>
  </si>
  <si>
    <t>gluten-free, shellfish allergen</t>
  </si>
  <si>
    <t>WELA Signature Wraps</t>
  </si>
  <si>
    <t>Avocado Wrap</t>
  </si>
  <si>
    <t>vegan</t>
  </si>
  <si>
    <t>mashed chickpea and avocado, baby spinach, chili flakes, spinach tortilla wrap</t>
  </si>
  <si>
    <t>Falamus Wrap</t>
  </si>
  <si>
    <t>vegan, soy allergen, dairy-free</t>
  </si>
  <si>
    <t>falafel, fresh hummus, baby spinach, cucumber, bell pepper, red onion, creamy sesame, spinach tortilla wrap</t>
  </si>
  <si>
    <t>Bangkok Wrap</t>
  </si>
  <si>
    <t>dairy-free, medium heat</t>
  </si>
  <si>
    <t>roasted chicken breast, quinoa, chickpea, bell pepper, cucumber, carrots, Thai curry sauce, spinach tortilla wrap</t>
  </si>
  <si>
    <t>Nick's Wrap</t>
  </si>
  <si>
    <t>roasted chicken breast, black bean, sweet corn, baby spinach, brown rice, bell pepper, red onion, toasted red pepper chipotle, spinach tortilla wrap</t>
  </si>
  <si>
    <t>Chipotle Wrap</t>
  </si>
  <si>
    <t>dairy-free</t>
  </si>
  <si>
    <t>roasted chicken breast, kale, shredded red cabbage, vegan chipotle mayo, spinach tortilla wrap</t>
  </si>
  <si>
    <t>Gluten-free wrap is available for an extra $1.00. Please indicate in the form if you would like to make it
gluten-free.</t>
  </si>
  <si>
    <t>SMOOTHIES</t>
  </si>
  <si>
    <t>Greena Colada</t>
  </si>
  <si>
    <t>vegan, gluten-free, dairy-free</t>
  </si>
  <si>
    <t>pineapple, banana, spinach, shredded coconut, chia seed, lemon juice, coconut water</t>
  </si>
  <si>
    <t>Phuket Paradise</t>
  </si>
  <si>
    <t>pineapple, mango, shredded coconut, ginger, chia seeds, coconut water</t>
  </si>
  <si>
    <t>Deep Cove</t>
  </si>
  <si>
    <t>vegan, gluten-free, nut allergen, dairy-free</t>
  </si>
  <si>
    <t>spinach, banana, mango, almond butter, dates, hemp hearts, almond milk</t>
  </si>
  <si>
    <t>The Classic</t>
  </si>
  <si>
    <t>strawberry, banana, oat milk</t>
  </si>
  <si>
    <t>Mango Madness</t>
  </si>
  <si>
    <t>mango, mango juice</t>
  </si>
  <si>
    <t>Kale Mango</t>
  </si>
  <si>
    <t>kale, mango, pineaaple, mango juice</t>
  </si>
  <si>
    <t>Strawberry Shortcake</t>
  </si>
  <si>
    <t>gluten-free, nut allergen</t>
  </si>
  <si>
    <t>strawberry, banana, vanilla whey, gluten-free granola, oatmilk</t>
  </si>
  <si>
    <t>Vanilla Matcha</t>
  </si>
  <si>
    <t>organic matcha, banana, vanilla whey, oat milk</t>
  </si>
  <si>
    <t>*All smoothies are made from real fruit and do not contain any added sugar.</t>
  </si>
  <si>
    <t>Notes</t>
  </si>
  <si>
    <t>If you require more items, please fill out a second form in the "EXTRA" tab.</t>
  </si>
  <si>
    <t>Please kindly let us know if there is any food allergy or a special request for your order in the "NOTE" section next to each item</t>
  </si>
  <si>
    <t>If you made a mistake, you can simply press "delete" and reselect an option from the dropdown list.</t>
  </si>
  <si>
    <t>Premiums are optional. If you would like to add more than 2 Premiums, please specify the item and quantity in the "NOTE" section next to the item</t>
  </si>
  <si>
    <t>Please put the recipient's name in the Name/Note section if you require labeling.</t>
  </si>
  <si>
    <t>Contact &amp; Delivery Details</t>
  </si>
  <si>
    <t>Name</t>
  </si>
  <si>
    <t>Phone Number</t>
  </si>
  <si>
    <t>Email</t>
  </si>
  <si>
    <t>Delivery Address</t>
  </si>
  <si>
    <t xml:space="preserve">Delivery Date </t>
  </si>
  <si>
    <t>Delivery Time / Pick Up Time</t>
  </si>
  <si>
    <t>Bowls</t>
  </si>
  <si>
    <t>Premium 1</t>
  </si>
  <si>
    <t>Premium 2</t>
  </si>
  <si>
    <t>Quantity</t>
  </si>
  <si>
    <t>Note</t>
  </si>
  <si>
    <t>Wraps</t>
  </si>
  <si>
    <t>Gluten-Free Wrap</t>
  </si>
  <si>
    <t>Smoothies</t>
  </si>
  <si>
    <t>Sub-total</t>
  </si>
  <si>
    <t>Delivery Fee</t>
  </si>
  <si>
    <t>This fee does not apply to pickup order.</t>
  </si>
  <si>
    <t>GST (5%)</t>
  </si>
  <si>
    <t>Net Total</t>
  </si>
  <si>
    <t>Sub-total from previous form</t>
  </si>
  <si>
    <t>vegetarian, gluten-free, contains dairy, contains nuts, soy allergen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</si>
</sst>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9">
    <font>
      <sz val="12"/>
      <color theme="1"/>
      <name val="Calibri"/>
      <scheme val="minor"/>
    </font>
    <font>
      <sz val="14"/>
      <color theme="1"/>
      <name val="Helvetica Neue"/>
    </font>
    <font>
      <b/>
      <sz val="14"/>
      <color theme="0"/>
      <name val="Helvetica Neue"/>
    </font>
    <font>
      <sz val="12"/>
      <name val="Calibri"/>
    </font>
    <font>
      <sz val="14"/>
      <color rgb="FF1C7170"/>
      <name val="Helvetica Neue"/>
    </font>
    <font>
      <u/>
      <sz val="14"/>
      <color rgb="FF1C7170"/>
      <name val="Helvetica Neue"/>
    </font>
    <font>
      <sz val="12"/>
      <color theme="1"/>
      <name val="Calibri"/>
    </font>
    <font>
      <b/>
      <sz val="14"/>
      <color rgb="FF1C7170"/>
      <name val="Helvetica Neue"/>
    </font>
    <font>
      <i/>
      <sz val="12"/>
      <color rgb="FF1C7170"/>
      <name val="Helvetica Neue"/>
    </font>
    <font>
      <b/>
      <sz val="11"/>
      <color rgb="FF1C7170"/>
      <name val="Helvetica Neue"/>
    </font>
    <font>
      <sz val="14"/>
      <color rgb="FF339966"/>
      <name val="Helvetica Neue"/>
    </font>
    <font>
      <b/>
      <sz val="14"/>
      <color rgb="FFFFFFFF"/>
      <name val="Helvetica Neue"/>
    </font>
    <font>
      <sz val="11"/>
      <color rgb="FF1C7170"/>
      <name val="Helvetica Neue"/>
    </font>
    <font>
      <sz val="12"/>
      <color theme="1"/>
      <name val="Calibri"/>
      <scheme val="minor"/>
    </font>
    <font>
      <sz val="12"/>
      <color rgb="FF1C7170"/>
      <name val="Helvetica Neue"/>
    </font>
    <font>
      <sz val="12"/>
      <color rgb="FF1C7170"/>
      <name val="Calibri"/>
    </font>
    <font>
      <b/>
      <sz val="12"/>
      <color rgb="FF1C7170"/>
      <name val="Helvetica Neue"/>
    </font>
    <font>
      <b/>
      <sz val="12"/>
      <color rgb="FF1C7170"/>
      <name val="Calibri"/>
    </font>
    <font>
      <sz val="14"/>
      <color rgb="FF1C7170"/>
      <name val="Helvetica Neue,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C7170"/>
        <bgColor rgb="FF1C7170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339966"/>
      </left>
      <right/>
      <top style="thin">
        <color rgb="FF339966"/>
      </top>
      <bottom/>
      <diagonal/>
    </border>
    <border>
      <left/>
      <right/>
      <top style="thin">
        <color rgb="FF339966"/>
      </top>
      <bottom/>
      <diagonal/>
    </border>
    <border>
      <left/>
      <right style="thin">
        <color rgb="FF339966"/>
      </right>
      <top style="thin">
        <color rgb="FF339966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39966"/>
      </left>
      <right/>
      <top style="thin">
        <color rgb="FF339966"/>
      </top>
      <bottom style="thin">
        <color rgb="FF339966"/>
      </bottom>
      <diagonal/>
    </border>
    <border>
      <left/>
      <right/>
      <top style="thin">
        <color rgb="FF339966"/>
      </top>
      <bottom style="thin">
        <color rgb="FF339966"/>
      </bottom>
      <diagonal/>
    </border>
    <border>
      <left/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thin">
        <color rgb="FF339966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C7170"/>
      </left>
      <right/>
      <top/>
      <bottom/>
      <diagonal/>
    </border>
    <border>
      <left/>
      <right style="thin">
        <color rgb="FF1C7170"/>
      </right>
      <top/>
      <bottom/>
      <diagonal/>
    </border>
    <border>
      <left style="thin">
        <color rgb="FF1C7170"/>
      </left>
      <right/>
      <top/>
      <bottom style="thin">
        <color rgb="FF1C7170"/>
      </bottom>
      <diagonal/>
    </border>
    <border>
      <left/>
      <right/>
      <top/>
      <bottom style="thin">
        <color rgb="FF1C7170"/>
      </bottom>
      <diagonal/>
    </border>
    <border>
      <left/>
      <right style="thin">
        <color rgb="FF1C7170"/>
      </right>
      <top/>
      <bottom style="thin">
        <color rgb="FF1C7170"/>
      </bottom>
      <diagonal/>
    </border>
    <border>
      <left style="thin">
        <color rgb="FF339966"/>
      </left>
      <right style="thin">
        <color rgb="FF339966"/>
      </right>
      <top/>
      <bottom/>
      <diagonal/>
    </border>
    <border>
      <left style="thin">
        <color rgb="FF1C7170"/>
      </left>
      <right style="thin">
        <color rgb="FF1C7170"/>
      </right>
      <top style="thin">
        <color rgb="FF1C7170"/>
      </top>
      <bottom style="thin">
        <color rgb="FF1C717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164" fontId="4" fillId="2" borderId="11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164" fontId="10" fillId="2" borderId="1" xfId="0" applyNumberFormat="1" applyFont="1" applyFill="1" applyBorder="1" applyAlignment="1">
      <alignment horizontal="left" vertical="top" wrapText="1"/>
    </xf>
    <xf numFmtId="164" fontId="4" fillId="4" borderId="11" xfId="0" applyNumberFormat="1" applyFont="1" applyFill="1" applyBorder="1" applyAlignment="1">
      <alignment vertical="top" wrapText="1"/>
    </xf>
    <xf numFmtId="0" fontId="13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vertical="center" wrapText="1"/>
    </xf>
    <xf numFmtId="165" fontId="15" fillId="0" borderId="11" xfId="0" applyNumberFormat="1" applyFont="1" applyBorder="1" applyAlignment="1">
      <alignment vertical="center" wrapText="1"/>
    </xf>
    <xf numFmtId="165" fontId="15" fillId="0" borderId="11" xfId="0" applyNumberFormat="1" applyFont="1" applyBorder="1" applyAlignment="1">
      <alignment vertical="center"/>
    </xf>
    <xf numFmtId="0" fontId="15" fillId="0" borderId="11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165" fontId="15" fillId="0" borderId="0" xfId="0" applyNumberFormat="1" applyFont="1" applyAlignment="1">
      <alignment vertical="center"/>
    </xf>
    <xf numFmtId="165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 wrapText="1"/>
    </xf>
    <xf numFmtId="0" fontId="17" fillId="0" borderId="27" xfId="0" applyFont="1" applyBorder="1" applyAlignment="1">
      <alignment horizontal="right" vertical="center"/>
    </xf>
    <xf numFmtId="165" fontId="17" fillId="0" borderId="27" xfId="0" applyNumberFormat="1" applyFont="1" applyBorder="1" applyAlignment="1">
      <alignment horizontal="right" vertical="center"/>
    </xf>
    <xf numFmtId="0" fontId="7" fillId="2" borderId="8" xfId="0" applyFont="1" applyFill="1" applyBorder="1" applyAlignment="1">
      <alignment horizontal="left" vertical="center" wrapText="1"/>
    </xf>
    <xf numFmtId="0" fontId="3" fillId="0" borderId="9" xfId="0" applyFont="1" applyBorder="1"/>
    <xf numFmtId="0" fontId="3" fillId="0" borderId="10" xfId="0" applyFont="1" applyBorder="1"/>
    <xf numFmtId="0" fontId="2" fillId="3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8" xfId="0" applyFont="1" applyBorder="1"/>
    <xf numFmtId="0" fontId="3" fillId="0" borderId="20" xfId="0" applyFont="1" applyBorder="1"/>
    <xf numFmtId="0" fontId="3" fillId="0" borderId="17" xfId="0" applyFont="1" applyBorder="1"/>
    <xf numFmtId="0" fontId="3" fillId="0" borderId="19" xfId="0" applyFont="1" applyBorder="1"/>
    <xf numFmtId="0" fontId="11" fillId="3" borderId="8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12" fillId="2" borderId="13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3" fillId="0" borderId="3" xfId="0" applyFont="1" applyBorder="1"/>
    <xf numFmtId="0" fontId="3" fillId="0" borderId="4" xfId="0" applyFont="1" applyBorder="1"/>
    <xf numFmtId="0" fontId="4" fillId="4" borderId="5" xfId="0" applyFont="1" applyFill="1" applyBorder="1" applyAlignment="1">
      <alignment horizontal="left" vertical="top" wrapText="1"/>
    </xf>
    <xf numFmtId="0" fontId="3" fillId="0" borderId="6" xfId="0" applyFont="1" applyBorder="1"/>
    <xf numFmtId="0" fontId="3" fillId="0" borderId="7" xfId="0" applyFont="1" applyBorder="1"/>
    <xf numFmtId="0" fontId="5" fillId="4" borderId="5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vertical="top" wrapText="1"/>
    </xf>
    <xf numFmtId="0" fontId="9" fillId="2" borderId="12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3" fillId="0" borderId="22" xfId="0" applyFont="1" applyBorder="1"/>
    <xf numFmtId="0" fontId="14" fillId="0" borderId="23" xfId="0" applyFont="1" applyBorder="1" applyAlignment="1">
      <alignment horizontal="center" vertical="center" wrapText="1"/>
    </xf>
    <xf numFmtId="0" fontId="3" fillId="0" borderId="24" xfId="0" applyFont="1" applyBorder="1"/>
    <xf numFmtId="0" fontId="3" fillId="0" borderId="25" xfId="0" applyFont="1" applyBorder="1"/>
    <xf numFmtId="0" fontId="11" fillId="3" borderId="1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18" fontId="15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elahealthbar.ca/nutrition-fac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topLeftCell="A35" workbookViewId="0">
      <selection activeCell="D14" sqref="D14"/>
    </sheetView>
  </sheetViews>
  <sheetFormatPr defaultColWidth="11.25" defaultRowHeight="15" customHeight="1"/>
  <cols>
    <col min="1" max="1" width="10.75" customWidth="1"/>
    <col min="2" max="2" width="17.625" customWidth="1"/>
    <col min="3" max="3" width="33.75" customWidth="1"/>
    <col min="4" max="4" width="29.75" customWidth="1"/>
    <col min="5" max="5" width="18.25" customWidth="1"/>
    <col min="6" max="6" width="51.125" customWidth="1"/>
    <col min="7" max="9" width="10.75" customWidth="1"/>
    <col min="10" max="26" width="10" customWidth="1"/>
  </cols>
  <sheetData>
    <row r="1" spans="1:26" ht="25.5" customHeight="1">
      <c r="A1" s="1"/>
      <c r="B1" s="1"/>
      <c r="C1" s="47" t="s">
        <v>0</v>
      </c>
      <c r="D1" s="48"/>
      <c r="E1" s="48"/>
      <c r="F1" s="49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0.75" customHeight="1">
      <c r="A2" s="1"/>
      <c r="B2" s="1"/>
      <c r="C2" s="50" t="s">
        <v>1</v>
      </c>
      <c r="D2" s="51"/>
      <c r="E2" s="51"/>
      <c r="F2" s="52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0.75" customHeight="1">
      <c r="A3" s="1"/>
      <c r="B3" s="1"/>
      <c r="C3" s="50" t="s">
        <v>2</v>
      </c>
      <c r="D3" s="51"/>
      <c r="E3" s="51"/>
      <c r="F3" s="52"/>
      <c r="G3" s="1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.75" customHeight="1">
      <c r="A4" s="1"/>
      <c r="B4" s="1"/>
      <c r="C4" s="53" t="s">
        <v>3</v>
      </c>
      <c r="D4" s="51"/>
      <c r="E4" s="51"/>
      <c r="F4" s="52"/>
      <c r="G4" s="1"/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>
      <c r="A5" s="3"/>
      <c r="B5" s="3"/>
      <c r="C5" s="54" t="s">
        <v>4</v>
      </c>
      <c r="D5" s="51"/>
      <c r="E5" s="51"/>
      <c r="F5" s="5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" customHeight="1">
      <c r="A6" s="1"/>
      <c r="B6" s="1"/>
      <c r="C6" s="1"/>
      <c r="D6" s="1"/>
      <c r="E6" s="1"/>
      <c r="F6" s="1"/>
      <c r="G6" s="1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8.5" customHeight="1">
      <c r="A7" s="1"/>
      <c r="B7" s="1"/>
      <c r="C7" s="33" t="s">
        <v>5</v>
      </c>
      <c r="D7" s="31"/>
      <c r="E7" s="31"/>
      <c r="F7" s="32"/>
      <c r="G7" s="1"/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7.75" customHeight="1">
      <c r="A8" s="1"/>
      <c r="B8" s="1"/>
      <c r="C8" s="4" t="s">
        <v>6</v>
      </c>
      <c r="D8" s="4" t="s">
        <v>7</v>
      </c>
      <c r="E8" s="4" t="s">
        <v>8</v>
      </c>
      <c r="F8" s="4" t="s">
        <v>9</v>
      </c>
      <c r="G8" s="1"/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57" customHeight="1">
      <c r="A9" s="1"/>
      <c r="B9" s="5" t="s">
        <v>10</v>
      </c>
      <c r="C9" s="6" t="s">
        <v>11</v>
      </c>
      <c r="D9" s="6" t="s">
        <v>12</v>
      </c>
      <c r="E9" s="7">
        <v>18</v>
      </c>
      <c r="F9" s="6" t="s">
        <v>13</v>
      </c>
      <c r="G9" s="1"/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61.5" customHeight="1">
      <c r="A10" s="1"/>
      <c r="B10" s="5" t="s">
        <v>10</v>
      </c>
      <c r="C10" s="6" t="s">
        <v>14</v>
      </c>
      <c r="D10" s="6" t="s">
        <v>15</v>
      </c>
      <c r="E10" s="7">
        <v>16.5</v>
      </c>
      <c r="F10" s="6" t="s">
        <v>16</v>
      </c>
      <c r="G10" s="1"/>
      <c r="H10" s="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54">
      <c r="A11" s="1"/>
      <c r="B11" s="5" t="s">
        <v>10</v>
      </c>
      <c r="C11" s="6" t="s">
        <v>17</v>
      </c>
      <c r="D11" s="6" t="s">
        <v>18</v>
      </c>
      <c r="E11" s="7">
        <v>18.5</v>
      </c>
      <c r="F11" s="6" t="s">
        <v>19</v>
      </c>
      <c r="G11" s="1"/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7" customHeight="1">
      <c r="A12" s="1"/>
      <c r="B12" s="5"/>
      <c r="C12" s="6" t="s">
        <v>20</v>
      </c>
      <c r="D12" s="6" t="s">
        <v>21</v>
      </c>
      <c r="E12" s="7">
        <v>18.5</v>
      </c>
      <c r="F12" s="6" t="s">
        <v>22</v>
      </c>
      <c r="G12" s="1"/>
      <c r="H12" s="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7" customHeight="1">
      <c r="A13" s="1"/>
      <c r="B13" s="5"/>
      <c r="C13" s="6" t="s">
        <v>23</v>
      </c>
      <c r="D13" s="6" t="s">
        <v>111</v>
      </c>
      <c r="E13" s="7">
        <v>16.5</v>
      </c>
      <c r="F13" s="6" t="s">
        <v>24</v>
      </c>
      <c r="G13" s="1"/>
      <c r="H13" s="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57" customHeight="1">
      <c r="A14" s="1"/>
      <c r="B14" s="5"/>
      <c r="C14" s="6" t="s">
        <v>25</v>
      </c>
      <c r="D14" s="6" t="s">
        <v>26</v>
      </c>
      <c r="E14" s="7">
        <v>16.5</v>
      </c>
      <c r="F14" s="6" t="s">
        <v>27</v>
      </c>
      <c r="G14" s="1"/>
      <c r="H14" s="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63" customHeight="1">
      <c r="A15" s="1"/>
      <c r="B15" s="1"/>
      <c r="C15" s="6" t="s">
        <v>28</v>
      </c>
      <c r="D15" s="6" t="s">
        <v>29</v>
      </c>
      <c r="E15" s="7">
        <v>16.5</v>
      </c>
      <c r="F15" s="6" t="s">
        <v>30</v>
      </c>
      <c r="G15" s="1"/>
      <c r="H15" s="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>
      <c r="A16" s="1"/>
      <c r="B16" s="8"/>
      <c r="C16" s="30" t="s">
        <v>31</v>
      </c>
      <c r="D16" s="31"/>
      <c r="E16" s="31"/>
      <c r="F16" s="32"/>
      <c r="G16" s="55"/>
      <c r="H16" s="5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.75" customHeight="1">
      <c r="A17" s="1"/>
      <c r="B17" s="1"/>
      <c r="C17" s="6" t="s">
        <v>32</v>
      </c>
      <c r="D17" s="6" t="s">
        <v>33</v>
      </c>
      <c r="E17" s="7">
        <v>3</v>
      </c>
      <c r="F17" s="6"/>
      <c r="G17" s="1"/>
      <c r="H17" s="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.75" customHeight="1">
      <c r="A18" s="1"/>
      <c r="B18" s="1"/>
      <c r="C18" s="6" t="s">
        <v>34</v>
      </c>
      <c r="D18" s="6" t="s">
        <v>33</v>
      </c>
      <c r="E18" s="7">
        <v>2.5</v>
      </c>
      <c r="F18" s="6"/>
      <c r="G18" s="1"/>
      <c r="H18" s="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 customHeight="1">
      <c r="A19" s="1"/>
      <c r="B19" s="1"/>
      <c r="C19" s="6" t="s">
        <v>35</v>
      </c>
      <c r="D19" s="6" t="s">
        <v>33</v>
      </c>
      <c r="E19" s="7">
        <v>3</v>
      </c>
      <c r="F19" s="6"/>
      <c r="G19" s="1"/>
      <c r="H19" s="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.75" customHeight="1">
      <c r="A20" s="1"/>
      <c r="B20" s="1"/>
      <c r="C20" s="6" t="s">
        <v>36</v>
      </c>
      <c r="D20" s="6" t="s">
        <v>33</v>
      </c>
      <c r="E20" s="7">
        <v>3</v>
      </c>
      <c r="F20" s="6"/>
      <c r="G20" s="1"/>
      <c r="H20" s="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 customHeight="1">
      <c r="A21" s="1"/>
      <c r="B21" s="1"/>
      <c r="C21" s="6" t="s">
        <v>37</v>
      </c>
      <c r="D21" s="6" t="s">
        <v>33</v>
      </c>
      <c r="E21" s="7">
        <v>3.5</v>
      </c>
      <c r="F21" s="6"/>
      <c r="G21" s="1"/>
      <c r="H21" s="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>
      <c r="A22" s="1"/>
      <c r="B22" s="1"/>
      <c r="C22" s="6" t="s">
        <v>38</v>
      </c>
      <c r="D22" s="6" t="s">
        <v>33</v>
      </c>
      <c r="E22" s="7">
        <v>3</v>
      </c>
      <c r="F22" s="6"/>
      <c r="G22" s="1"/>
      <c r="H22" s="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5.25" customHeight="1">
      <c r="A23" s="1"/>
      <c r="B23" s="1"/>
      <c r="C23" s="6" t="s">
        <v>39</v>
      </c>
      <c r="D23" s="6" t="s">
        <v>40</v>
      </c>
      <c r="E23" s="7">
        <v>3.5</v>
      </c>
      <c r="F23" s="6"/>
      <c r="G23" s="1"/>
      <c r="H23" s="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6">
      <c r="A24" s="1"/>
      <c r="B24" s="1"/>
      <c r="C24" s="6" t="s">
        <v>41</v>
      </c>
      <c r="D24" s="6" t="s">
        <v>42</v>
      </c>
      <c r="E24" s="7">
        <v>5</v>
      </c>
      <c r="F24" s="6"/>
      <c r="G24" s="1"/>
      <c r="H24" s="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>
      <c r="A25" s="1"/>
      <c r="B25" s="1"/>
      <c r="C25" s="6" t="s">
        <v>20</v>
      </c>
      <c r="D25" s="6" t="s">
        <v>40</v>
      </c>
      <c r="E25" s="7">
        <v>5</v>
      </c>
      <c r="F25" s="6"/>
      <c r="G25" s="1"/>
      <c r="H25" s="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>
      <c r="A26" s="1"/>
      <c r="B26" s="1"/>
      <c r="C26" s="6" t="s">
        <v>43</v>
      </c>
      <c r="D26" s="6" t="s">
        <v>44</v>
      </c>
      <c r="E26" s="7">
        <v>2.5</v>
      </c>
      <c r="F26" s="6"/>
      <c r="G26" s="1"/>
      <c r="H26" s="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6">
      <c r="A27" s="1"/>
      <c r="B27" s="1"/>
      <c r="C27" s="6" t="s">
        <v>45</v>
      </c>
      <c r="D27" s="6" t="s">
        <v>46</v>
      </c>
      <c r="E27" s="7">
        <v>6</v>
      </c>
      <c r="F27" s="6"/>
      <c r="G27" s="1"/>
      <c r="H27" s="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>
      <c r="A28" s="1"/>
      <c r="B28" s="1"/>
      <c r="C28" s="9"/>
      <c r="D28" s="9"/>
      <c r="E28" s="10"/>
      <c r="F28" s="1"/>
      <c r="G28" s="1"/>
      <c r="H28" s="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41.25" customHeight="1">
      <c r="A29" s="1"/>
      <c r="B29" s="1"/>
      <c r="C29" s="33" t="s">
        <v>47</v>
      </c>
      <c r="D29" s="31"/>
      <c r="E29" s="31"/>
      <c r="F29" s="32"/>
      <c r="G29" s="1"/>
      <c r="H29" s="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1.25" customHeight="1">
      <c r="A30" s="1"/>
      <c r="B30" s="1"/>
      <c r="C30" s="4" t="s">
        <v>6</v>
      </c>
      <c r="D30" s="4" t="s">
        <v>7</v>
      </c>
      <c r="E30" s="4" t="s">
        <v>8</v>
      </c>
      <c r="F30" s="4" t="s">
        <v>9</v>
      </c>
      <c r="G30" s="1"/>
      <c r="H30" s="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6">
      <c r="A31" s="1"/>
      <c r="B31" s="1"/>
      <c r="C31" s="6" t="s">
        <v>48</v>
      </c>
      <c r="D31" s="6" t="s">
        <v>49</v>
      </c>
      <c r="E31" s="7">
        <v>13</v>
      </c>
      <c r="F31" s="6" t="s">
        <v>50</v>
      </c>
      <c r="G31" s="1"/>
      <c r="H31" s="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58.5" customHeight="1">
      <c r="A32" s="1"/>
      <c r="B32" s="5"/>
      <c r="C32" s="6" t="s">
        <v>51</v>
      </c>
      <c r="D32" s="6" t="s">
        <v>52</v>
      </c>
      <c r="E32" s="7">
        <v>14</v>
      </c>
      <c r="F32" s="6" t="s">
        <v>53</v>
      </c>
      <c r="G32" s="1"/>
      <c r="H32" s="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54">
      <c r="A33" s="1"/>
      <c r="B33" s="1"/>
      <c r="C33" s="6" t="s">
        <v>54</v>
      </c>
      <c r="D33" s="6" t="s">
        <v>55</v>
      </c>
      <c r="E33" s="7">
        <v>15</v>
      </c>
      <c r="F33" s="6" t="s">
        <v>56</v>
      </c>
      <c r="G33" s="1"/>
      <c r="H33" s="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72">
      <c r="A34" s="1"/>
      <c r="B34" s="5" t="s">
        <v>10</v>
      </c>
      <c r="C34" s="6" t="s">
        <v>57</v>
      </c>
      <c r="D34" s="6" t="s">
        <v>55</v>
      </c>
      <c r="E34" s="7">
        <v>15</v>
      </c>
      <c r="F34" s="6" t="s">
        <v>58</v>
      </c>
      <c r="G34" s="1"/>
      <c r="H34" s="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54">
      <c r="A35" s="1"/>
      <c r="B35" s="5" t="s">
        <v>10</v>
      </c>
      <c r="C35" s="6" t="s">
        <v>59</v>
      </c>
      <c r="D35" s="6" t="s">
        <v>60</v>
      </c>
      <c r="E35" s="7">
        <v>15</v>
      </c>
      <c r="F35" s="6" t="s">
        <v>61</v>
      </c>
      <c r="G35" s="1"/>
      <c r="H35" s="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>
      <c r="A36" s="1"/>
      <c r="B36" s="1"/>
      <c r="C36" s="34" t="s">
        <v>62</v>
      </c>
      <c r="D36" s="31"/>
      <c r="E36" s="31"/>
      <c r="F36" s="32"/>
      <c r="G36" s="35"/>
      <c r="H36" s="36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7" customHeight="1">
      <c r="A37" s="1"/>
      <c r="B37" s="1"/>
      <c r="C37" s="9"/>
      <c r="D37" s="9"/>
      <c r="E37" s="9"/>
      <c r="F37" s="9"/>
      <c r="G37" s="37"/>
      <c r="H37" s="38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>
      <c r="A38" s="1"/>
      <c r="B38" s="1"/>
      <c r="C38" s="35"/>
      <c r="D38" s="41"/>
      <c r="E38" s="41"/>
      <c r="F38" s="36"/>
      <c r="G38" s="37"/>
      <c r="H38" s="38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4.5" customHeight="1">
      <c r="A39" s="1"/>
      <c r="B39" s="1"/>
      <c r="C39" s="39"/>
      <c r="D39" s="42"/>
      <c r="E39" s="42"/>
      <c r="F39" s="40"/>
      <c r="G39" s="37"/>
      <c r="H39" s="38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4.5" customHeight="1">
      <c r="A40" s="1"/>
      <c r="B40" s="1"/>
      <c r="C40" s="43" t="s">
        <v>63</v>
      </c>
      <c r="D40" s="31"/>
      <c r="E40" s="31"/>
      <c r="F40" s="32"/>
      <c r="G40" s="37"/>
      <c r="H40" s="38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4.5" customHeight="1">
      <c r="A41" s="1"/>
      <c r="B41" s="1"/>
      <c r="C41" s="4" t="s">
        <v>6</v>
      </c>
      <c r="D41" s="4" t="s">
        <v>7</v>
      </c>
      <c r="E41" s="4" t="s">
        <v>8</v>
      </c>
      <c r="F41" s="4" t="s">
        <v>9</v>
      </c>
      <c r="G41" s="37"/>
      <c r="H41" s="38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54">
      <c r="A42" s="1"/>
      <c r="B42" s="1"/>
      <c r="C42" s="6" t="s">
        <v>64</v>
      </c>
      <c r="D42" s="6" t="s">
        <v>65</v>
      </c>
      <c r="E42" s="11">
        <v>10</v>
      </c>
      <c r="F42" s="6" t="s">
        <v>66</v>
      </c>
      <c r="G42" s="37"/>
      <c r="H42" s="38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6">
      <c r="A43" s="1"/>
      <c r="B43" s="1"/>
      <c r="C43" s="6" t="s">
        <v>67</v>
      </c>
      <c r="D43" s="6" t="s">
        <v>65</v>
      </c>
      <c r="E43" s="11">
        <v>10</v>
      </c>
      <c r="F43" s="6" t="s">
        <v>68</v>
      </c>
      <c r="G43" s="37"/>
      <c r="H43" s="38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6">
      <c r="A44" s="1"/>
      <c r="B44" s="1"/>
      <c r="C44" s="6" t="s">
        <v>69</v>
      </c>
      <c r="D44" s="6" t="s">
        <v>70</v>
      </c>
      <c r="E44" s="11">
        <v>12</v>
      </c>
      <c r="F44" s="6" t="s">
        <v>71</v>
      </c>
      <c r="G44" s="37"/>
      <c r="H44" s="38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6">
      <c r="A45" s="1"/>
      <c r="B45" s="1"/>
      <c r="C45" s="6" t="s">
        <v>72</v>
      </c>
      <c r="D45" s="6" t="s">
        <v>65</v>
      </c>
      <c r="E45" s="11">
        <v>9</v>
      </c>
      <c r="F45" s="6" t="s">
        <v>73</v>
      </c>
      <c r="G45" s="37"/>
      <c r="H45" s="38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6">
      <c r="A46" s="1"/>
      <c r="B46" s="1"/>
      <c r="C46" s="6" t="s">
        <v>74</v>
      </c>
      <c r="D46" s="6" t="s">
        <v>65</v>
      </c>
      <c r="E46" s="11">
        <v>9</v>
      </c>
      <c r="F46" s="6" t="s">
        <v>75</v>
      </c>
      <c r="G46" s="37"/>
      <c r="H46" s="38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6">
      <c r="A47" s="1"/>
      <c r="B47" s="1"/>
      <c r="C47" s="6" t="s">
        <v>76</v>
      </c>
      <c r="D47" s="6" t="s">
        <v>65</v>
      </c>
      <c r="E47" s="11">
        <v>9</v>
      </c>
      <c r="F47" s="6" t="s">
        <v>77</v>
      </c>
      <c r="G47" s="37"/>
      <c r="H47" s="38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6">
      <c r="A48" s="1"/>
      <c r="B48" s="1"/>
      <c r="C48" s="6" t="s">
        <v>78</v>
      </c>
      <c r="D48" s="6" t="s">
        <v>79</v>
      </c>
      <c r="E48" s="11">
        <v>12</v>
      </c>
      <c r="F48" s="6" t="s">
        <v>80</v>
      </c>
      <c r="G48" s="39"/>
      <c r="H48" s="40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">
      <c r="A49" s="1"/>
      <c r="B49" s="1"/>
      <c r="C49" s="6" t="s">
        <v>81</v>
      </c>
      <c r="D49" s="6" t="s">
        <v>44</v>
      </c>
      <c r="E49" s="11">
        <v>12</v>
      </c>
      <c r="F49" s="6" t="s">
        <v>82</v>
      </c>
      <c r="G49" s="44"/>
      <c r="H49" s="4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" customHeight="1">
      <c r="A50" s="2"/>
      <c r="B50" s="2"/>
      <c r="C50" s="46" t="s">
        <v>83</v>
      </c>
      <c r="D50" s="41"/>
      <c r="E50" s="41"/>
      <c r="F50" s="36"/>
      <c r="G50" s="45"/>
      <c r="H50" s="45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" customHeight="1">
      <c r="A51" s="2"/>
      <c r="B51" s="2"/>
      <c r="C51" s="37"/>
      <c r="D51" s="45"/>
      <c r="E51" s="45"/>
      <c r="F51" s="38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" customHeight="1">
      <c r="A52" s="2"/>
      <c r="B52" s="2"/>
      <c r="C52" s="39"/>
      <c r="D52" s="42"/>
      <c r="E52" s="42"/>
      <c r="F52" s="40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" customHeight="1">
      <c r="A996" s="12"/>
      <c r="B996" s="12"/>
      <c r="C996" s="2"/>
      <c r="D996" s="2"/>
      <c r="E996" s="2"/>
      <c r="F996" s="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" customHeight="1">
      <c r="A997" s="12"/>
      <c r="B997" s="12"/>
      <c r="C997" s="2"/>
      <c r="D997" s="2"/>
      <c r="E997" s="2"/>
      <c r="F997" s="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" customHeight="1">
      <c r="A998" s="12"/>
      <c r="B998" s="12"/>
      <c r="C998" s="2"/>
      <c r="D998" s="2"/>
      <c r="E998" s="2"/>
      <c r="F998" s="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</sheetData>
  <mergeCells count="15">
    <mergeCell ref="G49:H50"/>
    <mergeCell ref="C50:F52"/>
    <mergeCell ref="C1:F1"/>
    <mergeCell ref="C2:F2"/>
    <mergeCell ref="C3:F3"/>
    <mergeCell ref="C4:F4"/>
    <mergeCell ref="C5:F5"/>
    <mergeCell ref="C7:F7"/>
    <mergeCell ref="G16:H16"/>
    <mergeCell ref="C16:F16"/>
    <mergeCell ref="C29:F29"/>
    <mergeCell ref="C36:F36"/>
    <mergeCell ref="G36:H48"/>
    <mergeCell ref="C38:F39"/>
    <mergeCell ref="C40:F40"/>
  </mergeCells>
  <hyperlinks>
    <hyperlink ref="C4" r:id="rId1" xr:uid="{00000000-0004-0000-0000-000000000000}"/>
  </hyperlinks>
  <pageMargins left="0.7" right="0.7" top="0.75" bottom="0.75" header="0" footer="0"/>
  <pageSetup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67"/>
  <sheetViews>
    <sheetView tabSelected="1" topLeftCell="A10" workbookViewId="0">
      <selection activeCell="D21" sqref="D21"/>
    </sheetView>
  </sheetViews>
  <sheetFormatPr defaultColWidth="11.25" defaultRowHeight="15" customHeight="1"/>
  <cols>
    <col min="1" max="2" width="10" customWidth="1"/>
    <col min="3" max="3" width="25.5" customWidth="1"/>
    <col min="4" max="4" width="20.625" customWidth="1"/>
    <col min="5" max="5" width="13.375" customWidth="1"/>
    <col min="6" max="6" width="9.75" customWidth="1"/>
    <col min="7" max="7" width="17.125" customWidth="1"/>
    <col min="8" max="8" width="44" customWidth="1"/>
    <col min="9" max="9" width="12.75" customWidth="1"/>
    <col min="10" max="10" width="21.75" customWidth="1"/>
    <col min="11" max="27" width="10" customWidth="1"/>
  </cols>
  <sheetData>
    <row r="1" spans="1:27" ht="33.75" customHeight="1">
      <c r="A1" s="13"/>
      <c r="B1" s="56" t="s">
        <v>84</v>
      </c>
      <c r="C1" s="51"/>
      <c r="D1" s="51"/>
      <c r="E1" s="51"/>
      <c r="F1" s="51"/>
      <c r="G1" s="51"/>
      <c r="H1" s="51"/>
      <c r="I1" s="52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ht="31.5" customHeight="1">
      <c r="A2" s="13"/>
      <c r="B2" s="57" t="s">
        <v>85</v>
      </c>
      <c r="C2" s="45"/>
      <c r="D2" s="45"/>
      <c r="E2" s="45"/>
      <c r="F2" s="45"/>
      <c r="G2" s="45"/>
      <c r="H2" s="45"/>
      <c r="I2" s="58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37.5" customHeight="1">
      <c r="A3" s="13"/>
      <c r="B3" s="57" t="s">
        <v>86</v>
      </c>
      <c r="C3" s="45"/>
      <c r="D3" s="45"/>
      <c r="E3" s="45"/>
      <c r="F3" s="45"/>
      <c r="G3" s="45"/>
      <c r="H3" s="45"/>
      <c r="I3" s="58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ht="37.5" customHeight="1">
      <c r="A4" s="13"/>
      <c r="B4" s="57" t="s">
        <v>87</v>
      </c>
      <c r="C4" s="45"/>
      <c r="D4" s="45"/>
      <c r="E4" s="45"/>
      <c r="F4" s="45"/>
      <c r="G4" s="45"/>
      <c r="H4" s="45"/>
      <c r="I4" s="58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ht="37.5" customHeight="1">
      <c r="A5" s="13"/>
      <c r="B5" s="57" t="s">
        <v>88</v>
      </c>
      <c r="C5" s="45"/>
      <c r="D5" s="45"/>
      <c r="E5" s="45"/>
      <c r="F5" s="45"/>
      <c r="G5" s="45"/>
      <c r="H5" s="45"/>
      <c r="I5" s="58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31.5" customHeight="1">
      <c r="A6" s="13"/>
      <c r="B6" s="59" t="s">
        <v>89</v>
      </c>
      <c r="C6" s="60"/>
      <c r="D6" s="60"/>
      <c r="E6" s="60"/>
      <c r="F6" s="60"/>
      <c r="G6" s="60"/>
      <c r="H6" s="60"/>
      <c r="I6" s="61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24" customHeight="1">
      <c r="A7" s="13"/>
      <c r="B7" s="14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24" customHeight="1">
      <c r="A8" s="13"/>
      <c r="B8" s="62" t="s">
        <v>90</v>
      </c>
      <c r="C8" s="51"/>
      <c r="D8" s="51"/>
      <c r="E8" s="51"/>
      <c r="F8" s="51"/>
      <c r="G8" s="51"/>
      <c r="H8" s="51"/>
      <c r="I8" s="52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ht="24" customHeight="1">
      <c r="A9" s="13"/>
      <c r="B9" s="14"/>
      <c r="C9" s="15" t="s">
        <v>91</v>
      </c>
      <c r="D9" s="63"/>
      <c r="E9" s="45"/>
      <c r="F9" s="45"/>
      <c r="G9" s="45"/>
      <c r="H9" s="45"/>
      <c r="I9" s="45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ht="24" customHeight="1">
      <c r="A10" s="13"/>
      <c r="B10" s="14"/>
      <c r="C10" s="15" t="s">
        <v>92</v>
      </c>
      <c r="D10" s="63"/>
      <c r="E10" s="45"/>
      <c r="F10" s="45"/>
      <c r="G10" s="45"/>
      <c r="H10" s="45"/>
      <c r="I10" s="45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24" customHeight="1">
      <c r="A11" s="13"/>
      <c r="B11" s="14"/>
      <c r="C11" s="15" t="s">
        <v>93</v>
      </c>
      <c r="D11" s="63"/>
      <c r="E11" s="45"/>
      <c r="F11" s="45"/>
      <c r="G11" s="45"/>
      <c r="H11" s="45"/>
      <c r="I11" s="4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36.75" customHeight="1">
      <c r="A12" s="13"/>
      <c r="B12" s="14"/>
      <c r="C12" s="15" t="s">
        <v>94</v>
      </c>
      <c r="D12" s="63"/>
      <c r="E12" s="45"/>
      <c r="F12" s="45"/>
      <c r="G12" s="45"/>
      <c r="H12" s="45"/>
      <c r="I12" s="45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24" customHeight="1">
      <c r="A13" s="13"/>
      <c r="B13" s="14"/>
      <c r="C13" s="15" t="s">
        <v>95</v>
      </c>
      <c r="D13" s="64"/>
      <c r="E13" s="45"/>
      <c r="F13" s="45"/>
      <c r="G13" s="45"/>
      <c r="H13" s="45"/>
      <c r="I13" s="45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ht="24" customHeight="1">
      <c r="A14" s="13"/>
      <c r="B14" s="14"/>
      <c r="C14" s="15" t="s">
        <v>96</v>
      </c>
      <c r="D14" s="65"/>
      <c r="E14" s="45"/>
      <c r="F14" s="45"/>
      <c r="G14" s="45"/>
      <c r="H14" s="45"/>
      <c r="I14" s="45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25.5" customHeight="1">
      <c r="A15" s="13"/>
      <c r="B15" s="66"/>
      <c r="C15" s="45"/>
      <c r="D15" s="45"/>
      <c r="E15" s="45"/>
      <c r="F15" s="45"/>
      <c r="G15" s="45"/>
      <c r="H15" s="45"/>
      <c r="I15" s="45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35.25" customHeight="1">
      <c r="A16" s="13"/>
      <c r="B16" s="62" t="s">
        <v>97</v>
      </c>
      <c r="C16" s="51"/>
      <c r="D16" s="51"/>
      <c r="E16" s="51"/>
      <c r="F16" s="51"/>
      <c r="G16" s="51"/>
      <c r="H16" s="51"/>
      <c r="I16" s="5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33.75" customHeight="1">
      <c r="A17" s="13"/>
      <c r="B17" s="16"/>
      <c r="C17" s="17" t="s">
        <v>6</v>
      </c>
      <c r="D17" s="17" t="s">
        <v>98</v>
      </c>
      <c r="E17" s="17" t="s">
        <v>99</v>
      </c>
      <c r="F17" s="17" t="s">
        <v>100</v>
      </c>
      <c r="G17" s="17" t="s">
        <v>91</v>
      </c>
      <c r="H17" s="17" t="s">
        <v>101</v>
      </c>
      <c r="I17" s="18" t="s">
        <v>8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15.75">
      <c r="A18" s="13"/>
      <c r="B18" s="19">
        <v>1</v>
      </c>
      <c r="C18" s="16"/>
      <c r="D18" s="20"/>
      <c r="E18" s="20"/>
      <c r="F18" s="16"/>
      <c r="G18" s="21"/>
      <c r="H18" s="21"/>
      <c r="I18" s="22" t="str">
        <f>IFERROR((IFERROR(VLOOKUP(C18,MENU!$C$9:$E$15,3,FALSE)+IFERROR(VLOOKUP(D18,MENU!$C$17:$E$27,3,FALSE),0)++IFERROR(VLOOKUP(E18,MENU!$C$17:$E$26,3,FALSE),0),"")*F18),"")</f>
        <v/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15.75" customHeight="1">
      <c r="A19" s="13"/>
      <c r="B19" s="19">
        <v>2</v>
      </c>
      <c r="C19" s="16"/>
      <c r="D19" s="20"/>
      <c r="E19" s="20"/>
      <c r="F19" s="16"/>
      <c r="G19" s="21"/>
      <c r="H19" s="21"/>
      <c r="I19" s="22" t="str">
        <f>IFERROR((IFERROR(VLOOKUP(C19,MENU!$C$9:$E$15,3,FALSE)+IFERROR(VLOOKUP(D19,MENU!$C$17:$E$27,3,FALSE),0)++IFERROR(VLOOKUP(E19,MENU!$C$17:$E$26,3,FALSE),0),"")*F19),"")</f>
        <v/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15.75" customHeight="1">
      <c r="A20" s="13"/>
      <c r="B20" s="19">
        <v>3</v>
      </c>
      <c r="C20" s="16"/>
      <c r="D20" s="20"/>
      <c r="E20" s="20"/>
      <c r="F20" s="16"/>
      <c r="G20" s="21"/>
      <c r="H20" s="21"/>
      <c r="I20" s="22" t="str">
        <f>IFERROR((IFERROR(VLOOKUP(C20,MENU!$C$9:$E$15,3,FALSE)+IFERROR(VLOOKUP(D20,MENU!$C$17:$E$27,3,FALSE),0)++IFERROR(VLOOKUP(E20,MENU!$C$17:$E$26,3,FALSE),0),"")*F20),"")</f>
        <v/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5.75" customHeight="1">
      <c r="A21" s="13"/>
      <c r="B21" s="19">
        <v>4</v>
      </c>
      <c r="C21" s="16"/>
      <c r="D21" s="20"/>
      <c r="E21" s="20"/>
      <c r="F21" s="16"/>
      <c r="G21" s="21"/>
      <c r="H21" s="21"/>
      <c r="I21" s="22" t="str">
        <f>IFERROR((IFERROR(VLOOKUP(C21,MENU!$C$9:$E$15,3,FALSE)+IFERROR(VLOOKUP(D21,MENU!$C$17:$E$27,3,FALSE),0)++IFERROR(VLOOKUP(E21,MENU!$C$17:$E$26,3,FALSE),0),"")*F21),"")</f>
        <v/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15.75" customHeight="1">
      <c r="A22" s="13"/>
      <c r="B22" s="19">
        <v>5</v>
      </c>
      <c r="C22" s="16"/>
      <c r="D22" s="20"/>
      <c r="E22" s="20"/>
      <c r="F22" s="16"/>
      <c r="G22" s="20"/>
      <c r="H22" s="20"/>
      <c r="I22" s="22" t="str">
        <f>IFERROR((IFERROR(VLOOKUP(C22,MENU!$C$9:$E$15,3,FALSE)+IFERROR(VLOOKUP(D22,MENU!$C$17:$E$27,3,FALSE),0)++IFERROR(VLOOKUP(E22,MENU!$C$17:$E$26,3,FALSE),0),"")*F22),"")</f>
        <v/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15.75" customHeight="1">
      <c r="A23" s="13"/>
      <c r="B23" s="19">
        <v>6</v>
      </c>
      <c r="C23" s="16"/>
      <c r="D23" s="20"/>
      <c r="E23" s="20"/>
      <c r="F23" s="23"/>
      <c r="G23" s="20"/>
      <c r="H23" s="20"/>
      <c r="I23" s="22" t="str">
        <f>IFERROR((IFERROR(VLOOKUP(C23,MENU!$C$9:$E$15,3,FALSE)+IFERROR(VLOOKUP(D23,MENU!$C$17:$E$27,3,FALSE),0)++IFERROR(VLOOKUP(E23,MENU!$C$17:$E$26,3,FALSE),0),"")*F23),"")</f>
        <v/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15.75" customHeight="1">
      <c r="A24" s="13"/>
      <c r="B24" s="19">
        <v>7</v>
      </c>
      <c r="C24" s="16"/>
      <c r="D24" s="20"/>
      <c r="E24" s="20"/>
      <c r="F24" s="23"/>
      <c r="G24" s="20"/>
      <c r="H24" s="20"/>
      <c r="I24" s="22" t="str">
        <f>IFERROR((IFERROR(VLOOKUP(C24,MENU!$C$9:$E$15,3,FALSE)+IFERROR(VLOOKUP(D24,MENU!$C$17:$E$27,3,FALSE),0)++IFERROR(VLOOKUP(E24,MENU!$C$17:$E$26,3,FALSE),0),"")*F24),"")</f>
        <v/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15.75" customHeight="1">
      <c r="A25" s="13"/>
      <c r="B25" s="19">
        <v>8</v>
      </c>
      <c r="C25" s="16"/>
      <c r="D25" s="20"/>
      <c r="E25" s="20"/>
      <c r="F25" s="23"/>
      <c r="G25" s="20"/>
      <c r="H25" s="20"/>
      <c r="I25" s="22" t="str">
        <f>IFERROR((IFERROR(VLOOKUP(C25,MENU!$C$9:$E$15,3,FALSE)+IFERROR(VLOOKUP(D25,MENU!$C$17:$E$27,3,FALSE),0)++IFERROR(VLOOKUP(E25,MENU!$C$17:$E$26,3,FALSE),0),"")*F25),"")</f>
        <v/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15.75" customHeight="1">
      <c r="A26" s="13"/>
      <c r="B26" s="19">
        <v>9</v>
      </c>
      <c r="C26" s="16"/>
      <c r="D26" s="20"/>
      <c r="E26" s="20"/>
      <c r="F26" s="16"/>
      <c r="G26" s="20"/>
      <c r="H26" s="20"/>
      <c r="I26" s="22" t="str">
        <f>IFERROR((IFERROR(VLOOKUP(C26,MENU!$C$9:$E$15,3,FALSE)+IFERROR(VLOOKUP(D26,MENU!$C$17:$E$27,3,FALSE),0)++IFERROR(VLOOKUP(E26,MENU!$C$17:$E$26,3,FALSE),0),"")*F26),"")</f>
        <v/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5.75" customHeight="1">
      <c r="A27" s="13"/>
      <c r="B27" s="19">
        <v>10</v>
      </c>
      <c r="C27" s="16"/>
      <c r="D27" s="20"/>
      <c r="E27" s="20"/>
      <c r="F27" s="16"/>
      <c r="G27" s="20"/>
      <c r="H27" s="20"/>
      <c r="I27" s="22" t="str">
        <f>IFERROR((IFERROR(VLOOKUP(C27,MENU!$C$9:$E$15,3,FALSE)+IFERROR(VLOOKUP(D27,MENU!$C$17:$E$27,3,FALSE),0)++IFERROR(VLOOKUP(E27,MENU!$C$17:$E$26,3,FALSE),0),"")*F27),"")</f>
        <v/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5.75" customHeight="1">
      <c r="A28" s="13"/>
      <c r="B28" s="19">
        <v>11</v>
      </c>
      <c r="C28" s="16"/>
      <c r="D28" s="20"/>
      <c r="E28" s="20"/>
      <c r="F28" s="16"/>
      <c r="G28" s="20"/>
      <c r="H28" s="20"/>
      <c r="I28" s="22" t="str">
        <f>IFERROR((IFERROR(VLOOKUP(C28,MENU!$C$9:$E$15,3,FALSE)+IFERROR(VLOOKUP(D28,MENU!$C$17:$E$27,3,FALSE),0)++IFERROR(VLOOKUP(E28,MENU!$C$17:$E$26,3,FALSE),0),"")*F28),"")</f>
        <v/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15.75" customHeight="1">
      <c r="A29" s="13"/>
      <c r="B29" s="19">
        <v>12</v>
      </c>
      <c r="C29" s="16"/>
      <c r="D29" s="20"/>
      <c r="E29" s="20"/>
      <c r="F29" s="16"/>
      <c r="G29" s="20"/>
      <c r="H29" s="20"/>
      <c r="I29" s="22" t="str">
        <f>IFERROR((IFERROR(VLOOKUP(C29,MENU!$C$9:$E$15,3,FALSE)+IFERROR(VLOOKUP(D29,MENU!$C$17:$E$27,3,FALSE),0)++IFERROR(VLOOKUP(E29,MENU!$C$17:$E$26,3,FALSE),0),"")*F29),"")</f>
        <v/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15.75" customHeight="1">
      <c r="A30" s="13"/>
      <c r="B30" s="19">
        <v>13</v>
      </c>
      <c r="C30" s="16"/>
      <c r="D30" s="20"/>
      <c r="E30" s="20"/>
      <c r="F30" s="16"/>
      <c r="G30" s="20"/>
      <c r="H30" s="20"/>
      <c r="I30" s="22" t="str">
        <f>IFERROR((IFERROR(VLOOKUP(C30,MENU!$C$9:$E$15,3,FALSE)+IFERROR(VLOOKUP(D30,MENU!$C$17:$E$27,3,FALSE),0)++IFERROR(VLOOKUP(E30,MENU!$C$17:$E$26,3,FALSE),0),"")*F30),"")</f>
        <v/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15.75" customHeight="1">
      <c r="A31" s="13"/>
      <c r="B31" s="19">
        <v>14</v>
      </c>
      <c r="C31" s="16"/>
      <c r="D31" s="20"/>
      <c r="E31" s="20"/>
      <c r="F31" s="16"/>
      <c r="G31" s="20"/>
      <c r="H31" s="20"/>
      <c r="I31" s="22" t="str">
        <f>IFERROR((IFERROR(VLOOKUP(C31,MENU!$C$9:$E$15,3,FALSE)+IFERROR(VLOOKUP(D31,MENU!$C$17:$E$27,3,FALSE),0)++IFERROR(VLOOKUP(E31,MENU!$C$17:$E$26,3,FALSE),0),"")*F31),"")</f>
        <v/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15.75" customHeight="1">
      <c r="A32" s="13"/>
      <c r="B32" s="19">
        <v>15</v>
      </c>
      <c r="C32" s="16"/>
      <c r="D32" s="20"/>
      <c r="E32" s="20"/>
      <c r="F32" s="16"/>
      <c r="G32" s="20"/>
      <c r="H32" s="20"/>
      <c r="I32" s="22" t="str">
        <f>IFERROR((IFERROR(VLOOKUP(C32,MENU!$C$9:$E$15,3,FALSE)+IFERROR(VLOOKUP(D32,MENU!$C$17:$E$27,3,FALSE),0)++IFERROR(VLOOKUP(E32,MENU!$C$17:$E$26,3,FALSE),0),"")*F32),"")</f>
        <v/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15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40.5" customHeight="1">
      <c r="A34" s="13"/>
      <c r="B34" s="62" t="s">
        <v>102</v>
      </c>
      <c r="C34" s="51"/>
      <c r="D34" s="51"/>
      <c r="E34" s="51"/>
      <c r="F34" s="51"/>
      <c r="G34" s="51"/>
      <c r="H34" s="51"/>
      <c r="I34" s="52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49.5" customHeight="1">
      <c r="A35" s="13"/>
      <c r="B35" s="16"/>
      <c r="C35" s="17" t="s">
        <v>6</v>
      </c>
      <c r="D35" s="17" t="s">
        <v>100</v>
      </c>
      <c r="E35" s="67" t="s">
        <v>103</v>
      </c>
      <c r="F35" s="32"/>
      <c r="G35" s="17" t="s">
        <v>91</v>
      </c>
      <c r="H35" s="17" t="s">
        <v>101</v>
      </c>
      <c r="I35" s="18" t="s">
        <v>8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15.75" customHeight="1">
      <c r="A36" s="13"/>
      <c r="B36" s="19">
        <v>1</v>
      </c>
      <c r="C36" s="16"/>
      <c r="D36" s="23"/>
      <c r="E36" s="68"/>
      <c r="F36" s="32"/>
      <c r="G36" s="21"/>
      <c r="H36" s="21"/>
      <c r="I36" s="22" t="str">
        <f>IFERROR(VLOOKUP(C36,MENU!$C$31:$E$35,3,FALSE)*D36+(IF(E36="Yes","1","0")*D36),"")</f>
        <v/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15.75" customHeight="1">
      <c r="A37" s="13"/>
      <c r="B37" s="19">
        <v>2</v>
      </c>
      <c r="C37" s="16"/>
      <c r="D37" s="16"/>
      <c r="E37" s="68"/>
      <c r="F37" s="32"/>
      <c r="G37" s="21"/>
      <c r="H37" s="21"/>
      <c r="I37" s="22" t="str">
        <f>IFERROR(VLOOKUP(C37,MENU!$C$31:$E$35,3,FALSE)*D37+(IF(E37="Yes","1","0")*D37),"")</f>
        <v/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15.75" customHeight="1">
      <c r="A38" s="13"/>
      <c r="B38" s="19">
        <v>3</v>
      </c>
      <c r="C38" s="16"/>
      <c r="D38" s="16"/>
      <c r="E38" s="68"/>
      <c r="F38" s="32"/>
      <c r="G38" s="21"/>
      <c r="H38" s="21"/>
      <c r="I38" s="22" t="str">
        <f>IFERROR(VLOOKUP(C38,MENU!$C$31:$E$35,3,FALSE)*D38+(IF(E38="Yes","1","0")*D38),"")</f>
        <v/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15.75" customHeight="1">
      <c r="A39" s="13"/>
      <c r="B39" s="19">
        <v>4</v>
      </c>
      <c r="C39" s="16"/>
      <c r="D39" s="16"/>
      <c r="E39" s="68"/>
      <c r="F39" s="32"/>
      <c r="G39" s="21"/>
      <c r="H39" s="21"/>
      <c r="I39" s="22" t="str">
        <f>IFERROR(VLOOKUP(C39,MENU!$C$31:$E$35,3,FALSE)*D39+(IF(E39="Yes","1","0")*D39),"")</f>
        <v/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15.75" customHeight="1">
      <c r="A40" s="13"/>
      <c r="B40" s="19">
        <v>5</v>
      </c>
      <c r="C40" s="16"/>
      <c r="D40" s="16"/>
      <c r="E40" s="68"/>
      <c r="F40" s="32"/>
      <c r="G40" s="20"/>
      <c r="H40" s="20"/>
      <c r="I40" s="22" t="str">
        <f>IFERROR(VLOOKUP(C40,MENU!$C$31:$E$35,3,FALSE)*D40+(IF(E40="Yes","1","0")*D40),"")</f>
        <v/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15.75" customHeight="1">
      <c r="A41" s="13"/>
      <c r="B41" s="19">
        <v>6</v>
      </c>
      <c r="C41" s="16"/>
      <c r="D41" s="16"/>
      <c r="E41" s="68"/>
      <c r="F41" s="32"/>
      <c r="G41" s="20"/>
      <c r="H41" s="20"/>
      <c r="I41" s="22" t="str">
        <f>IFERROR(VLOOKUP(C41,MENU!$C$31:$E$35,3,FALSE)*D41+(IF(E41="Yes","1","0")*D41),"")</f>
        <v/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15.75" customHeight="1">
      <c r="A42" s="13"/>
      <c r="B42" s="19">
        <v>7</v>
      </c>
      <c r="C42" s="16"/>
      <c r="D42" s="16"/>
      <c r="E42" s="68"/>
      <c r="F42" s="32"/>
      <c r="G42" s="20"/>
      <c r="H42" s="20"/>
      <c r="I42" s="22" t="str">
        <f>IFERROR(VLOOKUP(C42,MENU!$C$31:$E$35,3,FALSE)*D42+(IF(E42="Yes","1","0")*D42),"")</f>
        <v/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15.75" customHeight="1">
      <c r="A43" s="13"/>
      <c r="B43" s="19">
        <v>8</v>
      </c>
      <c r="C43" s="16"/>
      <c r="D43" s="16"/>
      <c r="E43" s="68"/>
      <c r="F43" s="32"/>
      <c r="G43" s="20"/>
      <c r="H43" s="20"/>
      <c r="I43" s="22" t="str">
        <f>IFERROR(VLOOKUP(C43,MENU!$C$31:$E$35,3,FALSE)*D43+(IF(E43="Yes","1","0")*D43),"")</f>
        <v/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15.75" customHeight="1">
      <c r="A44" s="13"/>
      <c r="B44" s="19">
        <v>9</v>
      </c>
      <c r="C44" s="16"/>
      <c r="D44" s="16"/>
      <c r="E44" s="68"/>
      <c r="F44" s="32"/>
      <c r="G44" s="20"/>
      <c r="H44" s="20"/>
      <c r="I44" s="22" t="str">
        <f>IFERROR(VLOOKUP(C44,MENU!$C$31:$E$35,3,FALSE)*D44+(IF(E44="Yes","1","0")*D44),"")</f>
        <v/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15.75" customHeight="1">
      <c r="A45" s="13"/>
      <c r="B45" s="19">
        <v>10</v>
      </c>
      <c r="C45" s="16"/>
      <c r="D45" s="16"/>
      <c r="E45" s="68"/>
      <c r="F45" s="32"/>
      <c r="G45" s="20"/>
      <c r="H45" s="20"/>
      <c r="I45" s="16" t="str">
        <f>IFERROR(VLOOKUP(C45,MENU!$C$31:$E$35,3,FALSE)*D45+(IF(E45="Yes","1","0")*D45),"")</f>
        <v/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15.75" customHeight="1">
      <c r="A46" s="13"/>
      <c r="B46" s="19">
        <v>11</v>
      </c>
      <c r="C46" s="16"/>
      <c r="D46" s="16"/>
      <c r="E46" s="68"/>
      <c r="F46" s="32"/>
      <c r="G46" s="20"/>
      <c r="H46" s="20"/>
      <c r="I46" s="16" t="str">
        <f>IFERROR(VLOOKUP(C46,MENU!$C$31:$E$35,3,FALSE)*D46+(IF(E46="Yes","1","0")*D46),"")</f>
        <v/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15.75" customHeight="1">
      <c r="A47" s="13"/>
      <c r="B47" s="19">
        <v>12</v>
      </c>
      <c r="C47" s="16"/>
      <c r="D47" s="16"/>
      <c r="E47" s="68"/>
      <c r="F47" s="32"/>
      <c r="G47" s="20"/>
      <c r="H47" s="20"/>
      <c r="I47" s="16" t="str">
        <f>IFERROR(VLOOKUP(C47,MENU!$C$31:$E$35,3,FALSE)*D47+(IF(E47="Yes","1","0")*D47),"")</f>
        <v/>
      </c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15.75" customHeight="1">
      <c r="A48" s="13"/>
      <c r="B48" s="19">
        <v>13</v>
      </c>
      <c r="C48" s="16"/>
      <c r="D48" s="16"/>
      <c r="E48" s="68"/>
      <c r="F48" s="32"/>
      <c r="G48" s="20"/>
      <c r="H48" s="20"/>
      <c r="I48" s="16" t="str">
        <f>IFERROR(VLOOKUP(C48,MENU!$C$31:$E$35,3,FALSE)*D48+(IF(E48="Yes","1","0")*D48),"")</f>
        <v/>
      </c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ht="15.75" customHeight="1">
      <c r="A49" s="13"/>
      <c r="B49" s="19">
        <v>14</v>
      </c>
      <c r="C49" s="16"/>
      <c r="D49" s="16"/>
      <c r="E49" s="68"/>
      <c r="F49" s="32"/>
      <c r="G49" s="20"/>
      <c r="H49" s="20"/>
      <c r="I49" s="16" t="str">
        <f>IFERROR(VLOOKUP(C49,MENU!$C$31:$E$35,3,FALSE)*D49+(IF(E49="Yes","1","0")*D49),"")</f>
        <v/>
      </c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 ht="15.75" customHeight="1">
      <c r="A50" s="13"/>
      <c r="B50" s="19">
        <v>15</v>
      </c>
      <c r="C50" s="16"/>
      <c r="D50" s="16"/>
      <c r="E50" s="68"/>
      <c r="F50" s="32"/>
      <c r="G50" s="20"/>
      <c r="H50" s="20"/>
      <c r="I50" s="16" t="str">
        <f>IFERROR(VLOOKUP(C50,MENU!$C$31:$E$35,3,FALSE)*D50+(IF(E50="Yes","1","0")*D50),"")</f>
        <v/>
      </c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15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ht="15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ht="30" customHeight="1">
      <c r="A53" s="13"/>
      <c r="B53" s="62" t="s">
        <v>104</v>
      </c>
      <c r="C53" s="51"/>
      <c r="D53" s="51"/>
      <c r="E53" s="51"/>
      <c r="F53" s="51"/>
      <c r="G53" s="51"/>
      <c r="H53" s="51"/>
      <c r="I53" s="52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27" ht="15.75" customHeight="1">
      <c r="A54" s="13"/>
      <c r="B54" s="16"/>
      <c r="C54" s="17" t="s">
        <v>6</v>
      </c>
      <c r="D54" s="17" t="s">
        <v>100</v>
      </c>
      <c r="E54" s="67" t="s">
        <v>101</v>
      </c>
      <c r="F54" s="31"/>
      <c r="G54" s="31"/>
      <c r="H54" s="32"/>
      <c r="I54" s="18" t="s">
        <v>8</v>
      </c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5.75" customHeight="1">
      <c r="A55" s="13"/>
      <c r="B55" s="16">
        <v>1</v>
      </c>
      <c r="C55" s="16"/>
      <c r="D55" s="16"/>
      <c r="E55" s="68"/>
      <c r="F55" s="31"/>
      <c r="G55" s="31"/>
      <c r="H55" s="32"/>
      <c r="I55" s="16" t="str">
        <f>IFERROR(VLOOKUP(C55,MENU!$C$42:$E$49,3,FALSE)*D55+(IF(E55="Yes","1","0")*D55),"")</f>
        <v/>
      </c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ht="15.75" customHeight="1">
      <c r="A56" s="13"/>
      <c r="B56" s="16">
        <v>2</v>
      </c>
      <c r="C56" s="16"/>
      <c r="D56" s="16"/>
      <c r="E56" s="68"/>
      <c r="F56" s="31"/>
      <c r="G56" s="31"/>
      <c r="H56" s="32"/>
      <c r="I56" s="16" t="str">
        <f>IFERROR(VLOOKUP(C56,MENU!$C$42:$E$49,3,FALSE)*D56+(IF(E56="Yes","1","0")*D56),"")</f>
        <v/>
      </c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ht="15.75" customHeight="1">
      <c r="A57" s="13"/>
      <c r="B57" s="16">
        <v>3</v>
      </c>
      <c r="C57" s="16"/>
      <c r="D57" s="16"/>
      <c r="E57" s="68"/>
      <c r="F57" s="31"/>
      <c r="G57" s="31"/>
      <c r="H57" s="32"/>
      <c r="I57" s="16" t="str">
        <f>IFERROR(VLOOKUP(C57,MENU!$C$42:$E$49,3,FALSE)*D57+(IF(E57="Yes","1","0")*D57),"")</f>
        <v/>
      </c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ht="15.75" customHeight="1">
      <c r="A58" s="13"/>
      <c r="B58" s="16">
        <v>4</v>
      </c>
      <c r="C58" s="16"/>
      <c r="D58" s="16"/>
      <c r="E58" s="68"/>
      <c r="F58" s="31"/>
      <c r="G58" s="31"/>
      <c r="H58" s="32"/>
      <c r="I58" s="16" t="str">
        <f>IFERROR(VLOOKUP(C58,MENU!$C$42:$E$49,3,FALSE)*D58+(IF(E58="Yes","1","0")*D58),"")</f>
        <v/>
      </c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ht="15.75" customHeight="1">
      <c r="A59" s="13"/>
      <c r="B59" s="16">
        <v>5</v>
      </c>
      <c r="C59" s="16"/>
      <c r="D59" s="16"/>
      <c r="E59" s="68"/>
      <c r="F59" s="31"/>
      <c r="G59" s="31"/>
      <c r="H59" s="32"/>
      <c r="I59" s="16" t="str">
        <f>IFERROR(VLOOKUP(C59,MENU!$C$42:$E$49,3,FALSE)*D59+(IF(E59="Yes","1","0")*D59),"")</f>
        <v/>
      </c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1:27" ht="15.75" customHeight="1">
      <c r="A60" s="13"/>
      <c r="B60" s="16">
        <v>6</v>
      </c>
      <c r="C60" s="16"/>
      <c r="D60" s="16"/>
      <c r="E60" s="68"/>
      <c r="F60" s="31"/>
      <c r="G60" s="31"/>
      <c r="H60" s="32"/>
      <c r="I60" s="16" t="str">
        <f>IFERROR(VLOOKUP(C60,MENU!$C$42:$E$49,3,FALSE)*D60+(IF(E60="Yes","1","0")*D60),"")</f>
        <v/>
      </c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1:27" ht="15.75" customHeight="1">
      <c r="A61" s="13"/>
      <c r="B61" s="16">
        <v>7</v>
      </c>
      <c r="C61" s="16"/>
      <c r="D61" s="16"/>
      <c r="E61" s="68"/>
      <c r="F61" s="31"/>
      <c r="G61" s="31"/>
      <c r="H61" s="32"/>
      <c r="I61" s="16" t="str">
        <f>IFERROR(VLOOKUP(C61,MENU!$C$42:$E$49,3,FALSE)*D61+(IF(E61="Yes","1","0")*D61),"")</f>
        <v/>
      </c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1:27" ht="15.75" customHeight="1">
      <c r="A62" s="13"/>
      <c r="B62" s="16">
        <v>8</v>
      </c>
      <c r="C62" s="16"/>
      <c r="D62" s="16"/>
      <c r="E62" s="68"/>
      <c r="F62" s="31"/>
      <c r="G62" s="31"/>
      <c r="H62" s="32"/>
      <c r="I62" s="16" t="str">
        <f>IFERROR(VLOOKUP(C62,MENU!$C$42:$E$49,3,FALSE)*D62+(IF(E62="Yes","1","0")*D62),"")</f>
        <v/>
      </c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15.75" customHeight="1">
      <c r="A63" s="13"/>
      <c r="B63" s="16">
        <v>9</v>
      </c>
      <c r="C63" s="16"/>
      <c r="D63" s="16"/>
      <c r="E63" s="68"/>
      <c r="F63" s="31"/>
      <c r="G63" s="31"/>
      <c r="H63" s="32"/>
      <c r="I63" s="16" t="str">
        <f>IFERROR(VLOOKUP(C63,MENU!$C$42:$E$49,3,FALSE)*D63+(IF(E63="Yes","1","0")*D63),"")</f>
        <v/>
      </c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27" ht="15.75" customHeight="1">
      <c r="A64" s="13"/>
      <c r="B64" s="16">
        <v>10</v>
      </c>
      <c r="C64" s="16"/>
      <c r="D64" s="16"/>
      <c r="E64" s="68"/>
      <c r="F64" s="31"/>
      <c r="G64" s="31"/>
      <c r="H64" s="32"/>
      <c r="I64" s="16" t="str">
        <f>IFERROR(VLOOKUP(C64,MENU!$C$42:$E$49,3,FALSE)*D64+(IF(E64="Yes","1","0")*D64),"")</f>
        <v/>
      </c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15.75" customHeight="1">
      <c r="A65" s="13"/>
      <c r="B65" s="16">
        <v>11</v>
      </c>
      <c r="C65" s="16"/>
      <c r="D65" s="16"/>
      <c r="E65" s="68"/>
      <c r="F65" s="31"/>
      <c r="G65" s="31"/>
      <c r="H65" s="32"/>
      <c r="I65" s="16" t="str">
        <f>IFERROR(VLOOKUP(C65,MENU!$C$42:$E$49,3,FALSE)*D65+(IF(E65="Yes","1","0")*D65),"")</f>
        <v/>
      </c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7" ht="15.75" customHeight="1">
      <c r="A66" s="13"/>
      <c r="B66" s="16">
        <v>12</v>
      </c>
      <c r="C66" s="16"/>
      <c r="D66" s="16"/>
      <c r="E66" s="68"/>
      <c r="F66" s="31"/>
      <c r="G66" s="31"/>
      <c r="H66" s="32"/>
      <c r="I66" s="16" t="str">
        <f>IFERROR(VLOOKUP(C66,MENU!$C$42:$E$49,3,FALSE)*D66+(IF(E66="Yes","1","0")*D66),"")</f>
        <v/>
      </c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7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ht="15.75" customHeight="1">
      <c r="A69" s="13"/>
      <c r="B69" s="13"/>
      <c r="C69" s="13"/>
      <c r="D69" s="13"/>
      <c r="E69" s="13"/>
      <c r="F69" s="13"/>
      <c r="G69" s="13"/>
      <c r="H69" s="24" t="s">
        <v>105</v>
      </c>
      <c r="I69" s="25">
        <f>SUM(I36:I50,I18:I32,I55:I66)</f>
        <v>0</v>
      </c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ht="34.5" customHeight="1">
      <c r="A70" s="13"/>
      <c r="B70" s="13"/>
      <c r="C70" s="13"/>
      <c r="D70" s="13"/>
      <c r="E70" s="13"/>
      <c r="F70" s="13"/>
      <c r="G70" s="13"/>
      <c r="H70" s="24" t="s">
        <v>106</v>
      </c>
      <c r="I70" s="26">
        <v>15</v>
      </c>
      <c r="J70" s="27" t="s">
        <v>107</v>
      </c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ht="15.75" customHeight="1">
      <c r="A71" s="13"/>
      <c r="B71" s="13"/>
      <c r="C71" s="13"/>
      <c r="D71" s="13"/>
      <c r="E71" s="13"/>
      <c r="F71" s="13"/>
      <c r="G71" s="13"/>
      <c r="H71" s="24" t="s">
        <v>108</v>
      </c>
      <c r="I71" s="26">
        <f>(I69+I70)*0.05</f>
        <v>0.75</v>
      </c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ht="15.75" customHeight="1">
      <c r="A72" s="13"/>
      <c r="B72" s="13"/>
      <c r="C72" s="13"/>
      <c r="D72" s="13"/>
      <c r="E72" s="13"/>
      <c r="F72" s="13"/>
      <c r="G72" s="13"/>
      <c r="H72" s="28" t="s">
        <v>109</v>
      </c>
      <c r="I72" s="29">
        <f>SUM(I69:I71)</f>
        <v>15.75</v>
      </c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1:27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1:27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7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7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spans="1:27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27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27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1:27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1:27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1:27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1:27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27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spans="1:27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1:27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7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27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1:27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1:27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1:27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1:27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1:27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27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spans="1:27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1:27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spans="1:27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27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27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1:27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1:27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7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1:27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1:27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1:27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7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1:27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spans="1:27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spans="1:27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spans="1:27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spans="1:27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spans="1:27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spans="1:27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spans="1:27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1:27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spans="1:27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spans="1:27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1:27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1:27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spans="1:27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spans="1:27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spans="1:27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spans="1:27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spans="1:27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spans="1:27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spans="1:27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spans="1:27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spans="1:27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spans="1:27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spans="1:27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spans="1:27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spans="1:27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spans="1:27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spans="1:27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spans="1:27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spans="1:27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spans="1:27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spans="1:27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spans="1:27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spans="1:27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spans="1:27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spans="1:27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1:27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1:27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1:27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1:27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spans="1:27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spans="1:27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1:27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1:27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1:27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spans="1:27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1:27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1:27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1:27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spans="1:27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1:27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spans="1:27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spans="1:27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spans="1:27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1:27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spans="1:2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spans="1:27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spans="1:27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spans="1:27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spans="1:27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spans="1:27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spans="1:27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spans="1:27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spans="1:27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spans="1:27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spans="1:2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spans="1:27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spans="1:27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spans="1:27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spans="1:27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spans="1:27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spans="1:27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spans="1:27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spans="1:27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spans="1:27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spans="1:27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spans="1:27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spans="1:27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spans="1:27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spans="1:27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spans="1:27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spans="1:27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spans="1:27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spans="1:27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1:27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1:27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7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7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7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1:27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1:27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1:27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1:27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1:27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1:27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spans="1:27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spans="1:27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spans="1:27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spans="1:27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spans="1:27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spans="1:27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spans="1:27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spans="1:27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spans="1:27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spans="1:27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spans="1:27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spans="1:27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spans="1:27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spans="1:27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spans="1:27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spans="1:27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spans="1:27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spans="1:27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spans="1:27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spans="1:27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spans="1:27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spans="1:27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spans="1:27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spans="1:27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 spans="1:27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spans="1:27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 spans="1:27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 spans="1:27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spans="1:27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spans="1:27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spans="1:27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spans="1:27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spans="1:27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 spans="1:27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spans="1:27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 spans="1:27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 spans="1:27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 spans="1:27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 spans="1:27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 spans="1:27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 spans="1:27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spans="1:27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spans="1:27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 spans="1:27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 spans="1:27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</row>
    <row r="342" spans="1:27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</row>
    <row r="343" spans="1:27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</row>
    <row r="344" spans="1:27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</row>
    <row r="345" spans="1:27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 spans="1:27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 spans="1:27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</row>
    <row r="348" spans="1:27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</row>
    <row r="349" spans="1:27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 spans="1:27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</row>
    <row r="351" spans="1:27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</row>
    <row r="352" spans="1:27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</row>
    <row r="353" spans="1:27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</row>
    <row r="354" spans="1:27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spans="1:27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 spans="1:27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 spans="1:27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</row>
    <row r="358" spans="1:27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</row>
    <row r="359" spans="1:27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 spans="1:27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</row>
    <row r="361" spans="1:27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</row>
    <row r="362" spans="1:27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</row>
    <row r="363" spans="1:27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</row>
    <row r="364" spans="1:27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</row>
    <row r="365" spans="1:27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</row>
    <row r="366" spans="1:27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</row>
    <row r="367" spans="1:27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</row>
    <row r="368" spans="1:27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</row>
    <row r="369" spans="1:27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</row>
    <row r="370" spans="1:27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</row>
    <row r="371" spans="1:27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</row>
    <row r="372" spans="1:27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</row>
    <row r="373" spans="1:27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</row>
    <row r="374" spans="1:27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 spans="1:27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</row>
    <row r="376" spans="1:27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 spans="1:27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</row>
    <row r="378" spans="1:27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</row>
    <row r="379" spans="1:27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 spans="1:27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</row>
    <row r="381" spans="1:27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</row>
    <row r="382" spans="1:27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</row>
    <row r="383" spans="1:27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</row>
    <row r="384" spans="1:27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</row>
    <row r="385" spans="1:27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 spans="1:27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</row>
    <row r="387" spans="1:27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</row>
    <row r="388" spans="1:27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 spans="1:27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</row>
    <row r="390" spans="1:27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</row>
    <row r="391" spans="1:27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</row>
    <row r="392" spans="1:27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</row>
    <row r="393" spans="1:27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 spans="1:27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</row>
    <row r="395" spans="1:27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 spans="1:27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 spans="1:27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</row>
    <row r="398" spans="1:27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</row>
    <row r="399" spans="1:27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</row>
    <row r="400" spans="1:27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 spans="1:27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</row>
    <row r="402" spans="1:27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</row>
    <row r="403" spans="1:27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 spans="1:27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</row>
    <row r="405" spans="1:27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 spans="1:27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</row>
    <row r="407" spans="1:27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spans="1:27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</row>
    <row r="409" spans="1:27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 spans="1:27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spans="1:27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</row>
    <row r="412" spans="1:27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</row>
    <row r="413" spans="1:27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 spans="1:27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 spans="1:27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</row>
    <row r="416" spans="1:27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</row>
    <row r="417" spans="1:27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</row>
    <row r="418" spans="1:27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</row>
    <row r="419" spans="1:27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</row>
    <row r="420" spans="1:27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spans="1:27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 spans="1:27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 spans="1:27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 spans="1:27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 spans="1:27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 spans="1:27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 spans="1:27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 spans="1:27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 spans="1:27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 spans="1:27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 spans="1:27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 spans="1:27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spans="1:27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spans="1:27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 spans="1:27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 spans="1:27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 spans="1:27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 spans="1:27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</row>
    <row r="439" spans="1:27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 spans="1:27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 spans="1:27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 spans="1:27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spans="1:27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 spans="1:27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 spans="1:27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spans="1:27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spans="1:27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 spans="1:27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 spans="1:27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spans="1:27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 spans="1:27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 spans="1:27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 spans="1:27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 spans="1:27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 spans="1:27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 spans="1:27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 spans="1:27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</row>
    <row r="458" spans="1:27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 spans="1:27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</row>
    <row r="460" spans="1:27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</row>
    <row r="461" spans="1:27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</row>
    <row r="462" spans="1:27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 spans="1:27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</row>
    <row r="464" spans="1:27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</row>
    <row r="465" spans="1:27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</row>
    <row r="466" spans="1:27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spans="1:27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</row>
    <row r="468" spans="1:27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</row>
    <row r="469" spans="1:27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</row>
    <row r="470" spans="1:27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</row>
    <row r="471" spans="1:27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</row>
    <row r="472" spans="1:27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</row>
    <row r="473" spans="1:27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</row>
    <row r="474" spans="1:27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</row>
    <row r="475" spans="1:27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spans="1:27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</row>
    <row r="477" spans="1:27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 spans="1:27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</row>
    <row r="479" spans="1:27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</row>
    <row r="480" spans="1:27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</row>
    <row r="481" spans="1:27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</row>
    <row r="482" spans="1:27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</row>
    <row r="483" spans="1:27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</row>
    <row r="484" spans="1:27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</row>
    <row r="485" spans="1:27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</row>
    <row r="486" spans="1:27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</row>
    <row r="487" spans="1:27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</row>
    <row r="488" spans="1:27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</row>
    <row r="489" spans="1:27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</row>
    <row r="490" spans="1:27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</row>
    <row r="491" spans="1:27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</row>
    <row r="492" spans="1:27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 spans="1:27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</row>
    <row r="494" spans="1:27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 spans="1:27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</row>
    <row r="496" spans="1:27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</row>
    <row r="497" spans="1:27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</row>
    <row r="498" spans="1:27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</row>
    <row r="499" spans="1:27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</row>
    <row r="500" spans="1:27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</row>
    <row r="501" spans="1:27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</row>
    <row r="502" spans="1:27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</row>
    <row r="503" spans="1:27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</row>
    <row r="504" spans="1:27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 spans="1:27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</row>
    <row r="506" spans="1:27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 spans="1:2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 spans="1:27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 spans="1:27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 spans="1:27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</row>
    <row r="511" spans="1:27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spans="1:27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</row>
    <row r="513" spans="1:27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 spans="1:27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 spans="1:27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</row>
    <row r="516" spans="1:27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 spans="1:2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</row>
    <row r="518" spans="1:27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</row>
    <row r="519" spans="1:27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</row>
    <row r="520" spans="1:27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</row>
    <row r="521" spans="1:27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spans="1:27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</row>
    <row r="523" spans="1:27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</row>
    <row r="524" spans="1:27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</row>
    <row r="525" spans="1:27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</row>
    <row r="526" spans="1:27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</row>
    <row r="527" spans="1: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</row>
    <row r="528" spans="1:27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 spans="1:27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 spans="1:27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</row>
    <row r="531" spans="1:27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 spans="1:27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</row>
    <row r="533" spans="1:27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</row>
    <row r="534" spans="1:27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</row>
    <row r="535" spans="1:27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</row>
    <row r="536" spans="1:27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</row>
    <row r="537" spans="1:2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</row>
    <row r="538" spans="1:27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 spans="1:27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 spans="1:27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 spans="1:27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 spans="1:27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</row>
    <row r="543" spans="1:27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</row>
    <row r="544" spans="1:27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</row>
    <row r="545" spans="1:27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</row>
    <row r="546" spans="1:27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</row>
    <row r="547" spans="1:2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</row>
    <row r="548" spans="1:27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</row>
    <row r="549" spans="1:27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 spans="1:27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</row>
    <row r="551" spans="1:27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</row>
    <row r="552" spans="1:27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 spans="1:27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 spans="1:27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spans="1:27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 spans="1:27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 spans="1:2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spans="1:27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 spans="1:27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 spans="1:27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 spans="1:27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 spans="1:27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 spans="1:27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 spans="1:27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</row>
    <row r="565" spans="1:27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 spans="1:27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 spans="1:2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 spans="1:27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</row>
    <row r="569" spans="1:27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 spans="1:27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 spans="1:27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spans="1:27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</row>
    <row r="573" spans="1:27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</row>
    <row r="574" spans="1:27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 spans="1:27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spans="1:27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 spans="1:2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 spans="1:27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spans="1:27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 spans="1:27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 spans="1:27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</row>
    <row r="582" spans="1:27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</row>
    <row r="583" spans="1:27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</row>
    <row r="584" spans="1:27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</row>
    <row r="585" spans="1:27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</row>
    <row r="586" spans="1:27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</row>
    <row r="587" spans="1:2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</row>
    <row r="588" spans="1:27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</row>
    <row r="589" spans="1:27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 spans="1:27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</row>
    <row r="591" spans="1:27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</row>
    <row r="592" spans="1:27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</row>
    <row r="593" spans="1:27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 spans="1:27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 spans="1:27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 spans="1:27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 spans="1:2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 spans="1:27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 spans="1:27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 spans="1:27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spans="1:27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 spans="1:27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 spans="1:27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</row>
    <row r="604" spans="1:27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</row>
    <row r="605" spans="1:27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</row>
    <row r="606" spans="1:27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 spans="1:2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 spans="1:27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 spans="1:27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 spans="1:27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 spans="1:27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 spans="1:27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spans="1:27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 spans="1:27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 spans="1:27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</row>
    <row r="616" spans="1:27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 spans="1:2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 spans="1:27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spans="1:27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 spans="1:27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 spans="1:27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spans="1:27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 spans="1:27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 spans="1:27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 spans="1:27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</row>
    <row r="626" spans="1:27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</row>
    <row r="627" spans="1: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</row>
    <row r="628" spans="1:27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</row>
    <row r="629" spans="1:27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</row>
    <row r="630" spans="1:27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</row>
    <row r="631" spans="1:27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</row>
    <row r="632" spans="1:27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</row>
    <row r="633" spans="1:27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</row>
    <row r="634" spans="1:27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</row>
    <row r="635" spans="1:27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</row>
    <row r="636" spans="1:27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</row>
    <row r="637" spans="1:2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 spans="1:27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 spans="1:27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 spans="1:27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 spans="1:27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spans="1:27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 spans="1:27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</row>
    <row r="644" spans="1:27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 spans="1:27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</row>
    <row r="646" spans="1:27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</row>
    <row r="647" spans="1:2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</row>
    <row r="648" spans="1:27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</row>
    <row r="649" spans="1:27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</row>
    <row r="650" spans="1:27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</row>
    <row r="651" spans="1:27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</row>
    <row r="652" spans="1:27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 spans="1:27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 spans="1:27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 spans="1:27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</row>
    <row r="656" spans="1:27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spans="1:2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 spans="1:27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 spans="1:27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spans="1:27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 spans="1:27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</row>
    <row r="662" spans="1:27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</row>
    <row r="663" spans="1:27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spans="1:27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</row>
    <row r="665" spans="1:27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</row>
    <row r="666" spans="1:27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</row>
    <row r="667" spans="1:2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</row>
    <row r="668" spans="1:27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</row>
    <row r="669" spans="1:27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 spans="1:27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 spans="1:27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 spans="1:27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 spans="1:27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 spans="1:27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</row>
    <row r="675" spans="1:27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</row>
    <row r="676" spans="1:27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</row>
    <row r="677" spans="1:2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</row>
    <row r="678" spans="1:27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 spans="1:27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</row>
    <row r="680" spans="1:27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</row>
    <row r="681" spans="1:27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</row>
    <row r="682" spans="1:27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</row>
    <row r="683" spans="1:27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 spans="1:27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 spans="1:27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spans="1:27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 spans="1:2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 spans="1:27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</row>
    <row r="689" spans="1:27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</row>
    <row r="690" spans="1:27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</row>
    <row r="691" spans="1:27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 spans="1:27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</row>
    <row r="693" spans="1:27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</row>
    <row r="694" spans="1:27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</row>
    <row r="695" spans="1:27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 spans="1:27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spans="1:2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spans="1:27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 spans="1:27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spans="1:27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 spans="1:27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</row>
    <row r="702" spans="1:27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 spans="1:27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spans="1:27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 spans="1:27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 spans="1:27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 spans="1:2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 spans="1:27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</row>
    <row r="709" spans="1:27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spans="1:27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spans="1:27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spans="1:27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 spans="1:27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 spans="1:27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</row>
    <row r="715" spans="1:27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</row>
    <row r="716" spans="1:27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</row>
    <row r="717" spans="1:2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spans="1:27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</row>
    <row r="719" spans="1:27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 spans="1:27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</row>
    <row r="721" spans="1:27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</row>
    <row r="722" spans="1:27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</row>
    <row r="723" spans="1:27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</row>
    <row r="724" spans="1:27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</row>
    <row r="725" spans="1:27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</row>
    <row r="726" spans="1:27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</row>
    <row r="727" spans="1: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</row>
    <row r="728" spans="1:27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</row>
    <row r="729" spans="1:27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</row>
    <row r="730" spans="1:27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</row>
    <row r="731" spans="1:27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</row>
    <row r="732" spans="1:27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</row>
    <row r="733" spans="1:27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 spans="1:27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 spans="1:27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 spans="1:27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</row>
    <row r="737" spans="1:2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 spans="1:27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 spans="1:27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</row>
    <row r="740" spans="1:27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 spans="1:27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 spans="1:27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</row>
    <row r="743" spans="1:27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 spans="1:27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</row>
    <row r="745" spans="1:27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</row>
    <row r="746" spans="1:27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</row>
    <row r="747" spans="1:2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</row>
    <row r="748" spans="1:27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</row>
    <row r="749" spans="1:27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</row>
    <row r="750" spans="1:27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</row>
    <row r="751" spans="1:27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 spans="1:27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</row>
    <row r="753" spans="1:27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</row>
    <row r="754" spans="1:27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 spans="1:27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</row>
    <row r="756" spans="1:27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 spans="1:2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 spans="1:27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 spans="1:27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 spans="1:27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 spans="1:27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 spans="1:27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 spans="1:27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spans="1:27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 spans="1:27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 spans="1:27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 spans="1:2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 spans="1:27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spans="1:27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</row>
    <row r="770" spans="1:27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 spans="1:27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 spans="1:27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 spans="1:27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 spans="1:27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 spans="1:27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 spans="1:27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spans="1:2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 spans="1:27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 spans="1:27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 spans="1:27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 spans="1:27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 spans="1:27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 spans="1:27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spans="1:27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</row>
    <row r="785" spans="1:27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</row>
    <row r="786" spans="1:27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</row>
    <row r="787" spans="1:2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 spans="1:27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</row>
    <row r="789" spans="1:27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spans="1:27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 spans="1:27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 spans="1:27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 spans="1:27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 spans="1:27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</row>
    <row r="795" spans="1:27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 spans="1:27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 spans="1:2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 spans="1:27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 spans="1:27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</row>
    <row r="800" spans="1:27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</row>
    <row r="801" spans="1:27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</row>
    <row r="802" spans="1:27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</row>
    <row r="803" spans="1:27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</row>
    <row r="804" spans="1:27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 spans="1:27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</row>
    <row r="806" spans="1:27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</row>
    <row r="807" spans="1:2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</row>
    <row r="808" spans="1:27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</row>
    <row r="809" spans="1:27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</row>
    <row r="810" spans="1:27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 spans="1:27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</row>
    <row r="812" spans="1:27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</row>
    <row r="813" spans="1:27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</row>
    <row r="814" spans="1:27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</row>
    <row r="815" spans="1:27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</row>
    <row r="816" spans="1:27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 spans="1:2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</row>
    <row r="818" spans="1:27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 spans="1:27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 spans="1:27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 spans="1:27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 spans="1:27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spans="1:27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 spans="1:27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 spans="1:27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 spans="1:27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 spans="1: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</row>
    <row r="828" spans="1:27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</row>
    <row r="829" spans="1:27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</row>
    <row r="830" spans="1:27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 spans="1:27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</row>
    <row r="832" spans="1:27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 spans="1:27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</row>
    <row r="834" spans="1:27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</row>
    <row r="835" spans="1:27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</row>
    <row r="836" spans="1:27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</row>
    <row r="837" spans="1:2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</row>
    <row r="838" spans="1:27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</row>
    <row r="839" spans="1:27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</row>
    <row r="840" spans="1:27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 spans="1:27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 spans="1:27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 spans="1:27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</row>
    <row r="844" spans="1:27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</row>
    <row r="845" spans="1:27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</row>
    <row r="846" spans="1:27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</row>
    <row r="847" spans="1:2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 spans="1:27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 spans="1:27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 spans="1:27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spans="1:27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 spans="1:27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 spans="1:27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 spans="1:27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spans="1:27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spans="1:27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</row>
    <row r="857" spans="1:2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</row>
    <row r="858" spans="1:27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</row>
    <row r="859" spans="1:27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 spans="1:27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</row>
    <row r="861" spans="1:27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</row>
    <row r="862" spans="1:27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</row>
    <row r="863" spans="1:27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</row>
    <row r="864" spans="1:27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</row>
    <row r="865" spans="1:27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</row>
    <row r="866" spans="1:27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</row>
    <row r="867" spans="1:2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</row>
    <row r="868" spans="1:27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</row>
    <row r="869" spans="1:27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</row>
    <row r="870" spans="1:27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</row>
    <row r="871" spans="1:27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</row>
    <row r="872" spans="1:27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</row>
    <row r="873" spans="1:27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</row>
    <row r="874" spans="1:27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</row>
    <row r="875" spans="1:27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 spans="1:27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</row>
    <row r="877" spans="1:2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</row>
    <row r="878" spans="1:27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 spans="1:27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 spans="1:27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</row>
    <row r="881" spans="1:27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 spans="1:27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</row>
    <row r="883" spans="1:27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 spans="1:27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 spans="1:27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</row>
    <row r="886" spans="1:27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</row>
    <row r="887" spans="1:2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 spans="1:27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 spans="1:27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 spans="1:27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</row>
    <row r="891" spans="1:27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</row>
    <row r="892" spans="1:27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</row>
    <row r="893" spans="1:27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</row>
    <row r="894" spans="1:27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</row>
    <row r="895" spans="1:27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</row>
    <row r="896" spans="1:27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</row>
    <row r="897" spans="1:2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</row>
    <row r="898" spans="1:27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</row>
    <row r="899" spans="1:27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 spans="1:27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</row>
    <row r="901" spans="1:27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</row>
    <row r="902" spans="1:27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 spans="1:27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</row>
    <row r="904" spans="1:27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</row>
    <row r="905" spans="1:27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</row>
    <row r="906" spans="1:27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</row>
    <row r="907" spans="1:2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 spans="1:27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</row>
    <row r="909" spans="1:27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</row>
    <row r="910" spans="1:27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</row>
    <row r="911" spans="1:27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</row>
    <row r="912" spans="1:27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</row>
    <row r="913" spans="1:27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</row>
    <row r="914" spans="1:27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</row>
    <row r="915" spans="1:27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</row>
    <row r="916" spans="1:27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</row>
    <row r="917" spans="1:2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</row>
    <row r="918" spans="1:27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 spans="1:27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</row>
    <row r="920" spans="1:27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</row>
    <row r="921" spans="1:27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</row>
    <row r="922" spans="1:27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</row>
    <row r="923" spans="1:27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</row>
    <row r="924" spans="1:27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</row>
    <row r="925" spans="1:27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</row>
    <row r="926" spans="1:27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</row>
    <row r="927" spans="1: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</row>
    <row r="928" spans="1:27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</row>
    <row r="929" spans="1:27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</row>
    <row r="930" spans="1:27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</row>
    <row r="931" spans="1:27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</row>
    <row r="932" spans="1:27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</row>
    <row r="933" spans="1:27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</row>
    <row r="934" spans="1:27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</row>
    <row r="935" spans="1:27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</row>
    <row r="936" spans="1:27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</row>
    <row r="937" spans="1:2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</row>
    <row r="938" spans="1:27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</row>
    <row r="939" spans="1:27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</row>
    <row r="940" spans="1:27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</row>
    <row r="941" spans="1:27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</row>
    <row r="942" spans="1:27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</row>
    <row r="943" spans="1:27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</row>
    <row r="944" spans="1:27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</row>
    <row r="945" spans="1:27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</row>
    <row r="946" spans="1:27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</row>
    <row r="947" spans="1:2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</row>
    <row r="948" spans="1:27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</row>
    <row r="949" spans="1:27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</row>
    <row r="950" spans="1:27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</row>
    <row r="951" spans="1:27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</row>
    <row r="952" spans="1:27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</row>
    <row r="953" spans="1:27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</row>
    <row r="954" spans="1:27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</row>
    <row r="955" spans="1:27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</row>
    <row r="956" spans="1:27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</row>
    <row r="957" spans="1:2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</row>
    <row r="958" spans="1:27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</row>
    <row r="959" spans="1:27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</row>
    <row r="960" spans="1:27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</row>
    <row r="961" spans="1:27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</row>
    <row r="962" spans="1:27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</row>
    <row r="963" spans="1:27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</row>
    <row r="964" spans="1:27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</row>
    <row r="965" spans="1:27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</row>
    <row r="966" spans="1:27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</row>
    <row r="967" spans="1:2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</row>
  </sheetData>
  <mergeCells count="46">
    <mergeCell ref="E63:H63"/>
    <mergeCell ref="E64:H64"/>
    <mergeCell ref="E65:H65"/>
    <mergeCell ref="E66:H66"/>
    <mergeCell ref="E56:H56"/>
    <mergeCell ref="E57:H57"/>
    <mergeCell ref="E58:H58"/>
    <mergeCell ref="E59:H59"/>
    <mergeCell ref="E60:H60"/>
    <mergeCell ref="E61:H61"/>
    <mergeCell ref="E62:H62"/>
    <mergeCell ref="E49:F49"/>
    <mergeCell ref="E50:F50"/>
    <mergeCell ref="B53:I53"/>
    <mergeCell ref="E54:H54"/>
    <mergeCell ref="E55:H55"/>
    <mergeCell ref="E44:F44"/>
    <mergeCell ref="E45:F45"/>
    <mergeCell ref="E46:F46"/>
    <mergeCell ref="E47:F47"/>
    <mergeCell ref="E48:F48"/>
    <mergeCell ref="E39:F39"/>
    <mergeCell ref="E40:F40"/>
    <mergeCell ref="E41:F41"/>
    <mergeCell ref="E42:F42"/>
    <mergeCell ref="E43:F43"/>
    <mergeCell ref="B34:I34"/>
    <mergeCell ref="E35:F35"/>
    <mergeCell ref="E36:F36"/>
    <mergeCell ref="E37:F37"/>
    <mergeCell ref="E38:F38"/>
    <mergeCell ref="D12:I12"/>
    <mergeCell ref="D13:I13"/>
    <mergeCell ref="D14:I14"/>
    <mergeCell ref="B15:I15"/>
    <mergeCell ref="B16:I16"/>
    <mergeCell ref="B6:I6"/>
    <mergeCell ref="B8:I8"/>
    <mergeCell ref="D9:I9"/>
    <mergeCell ref="D10:I10"/>
    <mergeCell ref="D11:I11"/>
    <mergeCell ref="B1:I1"/>
    <mergeCell ref="B2:I2"/>
    <mergeCell ref="B3:I3"/>
    <mergeCell ref="B4:I4"/>
    <mergeCell ref="B5:I5"/>
  </mergeCells>
  <dataValidations count="5">
    <dataValidation type="list" allowBlank="1" showErrorMessage="1" sqref="D18:E32" xr:uid="{00000000-0002-0000-0100-000000000000}">
      <formula1>"Sliced Avocado,Fresh Hummus,Falafel,Roasted Organic Tofu,Roasted Chicken Breast,Grilled Lemongrass Chicken Thigh,Roasted Yam,Roasted Cauliflower,Beef Bulgogi,Hard-boiled egg,Shrimp"</formula1>
    </dataValidation>
    <dataValidation type="list" allowBlank="1" showErrorMessage="1" sqref="C36:C50" xr:uid="{00000000-0002-0000-0100-000001000000}">
      <formula1>"Avocado Wrap,Falamus Wrap,Bangkok Wrap,Nick's Wrap,Chipotle Wrap"</formula1>
    </dataValidation>
    <dataValidation type="list" allowBlank="1" showErrorMessage="1" sqref="C18:C32" xr:uid="{00000000-0002-0000-0100-000002000000}">
      <formula1>"Green Curry Bowl,Bangkok Bowl,Lemongrass Chicken,Beef Bulgogi,Roasted Beet &amp; Feta,Chilango,Kale Caesar"</formula1>
    </dataValidation>
    <dataValidation type="list" allowBlank="1" showErrorMessage="1" sqref="E36:E50" xr:uid="{00000000-0002-0000-0100-000003000000}">
      <formula1>"Yes"</formula1>
    </dataValidation>
    <dataValidation type="list" allowBlank="1" showErrorMessage="1" sqref="C55:C66" xr:uid="{00000000-0002-0000-0100-000004000000}">
      <formula1>"Greena Colada,Phuket Paradise,Deep Cove,The Classic,Mango Madness,Kale Mango,Strawberry Shortcake,Vanilla Matcha"</formula1>
    </dataValidation>
  </dataValidations>
  <printOptions horizontalCentered="1"/>
  <pageMargins left="0.7" right="0.7" top="0.75" bottom="0.75" header="0" footer="0"/>
  <pageSetup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952"/>
  <sheetViews>
    <sheetView workbookViewId="0"/>
  </sheetViews>
  <sheetFormatPr defaultColWidth="11.25" defaultRowHeight="15" customHeight="1"/>
  <cols>
    <col min="1" max="2" width="10" customWidth="1"/>
    <col min="3" max="3" width="25.5" customWidth="1"/>
    <col min="4" max="4" width="20.625" customWidth="1"/>
    <col min="5" max="5" width="13.375" customWidth="1"/>
    <col min="6" max="6" width="9.75" customWidth="1"/>
    <col min="7" max="7" width="17.125" customWidth="1"/>
    <col min="8" max="8" width="44" customWidth="1"/>
    <col min="9" max="27" width="10" customWidth="1"/>
  </cols>
  <sheetData>
    <row r="1" spans="2:9" ht="35.25" customHeight="1">
      <c r="B1" s="62" t="s">
        <v>97</v>
      </c>
      <c r="C1" s="51"/>
      <c r="D1" s="51"/>
      <c r="E1" s="51"/>
      <c r="F1" s="51"/>
      <c r="G1" s="51"/>
      <c r="H1" s="51"/>
      <c r="I1" s="52"/>
    </row>
    <row r="2" spans="2:9" ht="33.75" customHeight="1">
      <c r="B2" s="16"/>
      <c r="C2" s="17" t="s">
        <v>6</v>
      </c>
      <c r="D2" s="17" t="s">
        <v>98</v>
      </c>
      <c r="E2" s="17" t="s">
        <v>99</v>
      </c>
      <c r="F2" s="17" t="s">
        <v>100</v>
      </c>
      <c r="G2" s="17" t="s">
        <v>91</v>
      </c>
      <c r="H2" s="17" t="s">
        <v>101</v>
      </c>
      <c r="I2" s="18" t="s">
        <v>8</v>
      </c>
    </row>
    <row r="3" spans="2:9" ht="15.75">
      <c r="B3" s="19">
        <v>1</v>
      </c>
      <c r="C3" s="16"/>
      <c r="D3" s="20"/>
      <c r="E3" s="20"/>
      <c r="F3" s="16"/>
      <c r="G3" s="21"/>
      <c r="H3" s="21"/>
      <c r="I3" s="22" t="str">
        <f>IFERROR((IFERROR(VLOOKUP(C3,MENU!$C$9:$E$15,3,FALSE)+IFERROR(VLOOKUP(D3,MENU!$C$17:$E$27,3,FALSE),0)++IFERROR(VLOOKUP(E3,MENU!$C$17:$E$26,3,FALSE),0),"")*F3),"")</f>
        <v/>
      </c>
    </row>
    <row r="4" spans="2:9" ht="15.75" customHeight="1">
      <c r="B4" s="19">
        <v>2</v>
      </c>
      <c r="C4" s="16"/>
      <c r="D4" s="20"/>
      <c r="E4" s="20"/>
      <c r="F4" s="16"/>
      <c r="G4" s="21"/>
      <c r="H4" s="21"/>
      <c r="I4" s="22" t="str">
        <f>IFERROR((IFERROR(VLOOKUP(C4,MENU!$C$9:$E$15,3,FALSE)+IFERROR(VLOOKUP(D4,MENU!$C$17:$E$27,3,FALSE),0)++IFERROR(VLOOKUP(E4,MENU!$C$17:$E$26,3,FALSE),0),"")*F4),"")</f>
        <v/>
      </c>
    </row>
    <row r="5" spans="2:9" ht="15.75" customHeight="1">
      <c r="B5" s="19">
        <v>3</v>
      </c>
      <c r="C5" s="16"/>
      <c r="D5" s="20"/>
      <c r="E5" s="20"/>
      <c r="F5" s="16"/>
      <c r="G5" s="21"/>
      <c r="H5" s="21"/>
      <c r="I5" s="22" t="str">
        <f>IFERROR((IFERROR(VLOOKUP(C5,MENU!$C$9:$E$15,3,FALSE)+IFERROR(VLOOKUP(D5,MENU!$C$17:$E$27,3,FALSE),0)++IFERROR(VLOOKUP(E5,MENU!$C$17:$E$26,3,FALSE),0),"")*F5),"")</f>
        <v/>
      </c>
    </row>
    <row r="6" spans="2:9" ht="15.75" customHeight="1">
      <c r="B6" s="19">
        <v>4</v>
      </c>
      <c r="C6" s="16"/>
      <c r="D6" s="20"/>
      <c r="E6" s="20"/>
      <c r="F6" s="16"/>
      <c r="G6" s="21"/>
      <c r="H6" s="21"/>
      <c r="I6" s="22" t="str">
        <f>IFERROR((IFERROR(VLOOKUP(C6,MENU!$C$9:$E$15,3,FALSE)+IFERROR(VLOOKUP(D6,MENU!$C$17:$E$27,3,FALSE),0)++IFERROR(VLOOKUP(E6,MENU!$C$17:$E$26,3,FALSE),0),"")*F6),"")</f>
        <v/>
      </c>
    </row>
    <row r="7" spans="2:9" ht="15.75" customHeight="1">
      <c r="B7" s="19">
        <v>5</v>
      </c>
      <c r="C7" s="16"/>
      <c r="D7" s="20"/>
      <c r="E7" s="20"/>
      <c r="F7" s="16"/>
      <c r="G7" s="20"/>
      <c r="H7" s="20"/>
      <c r="I7" s="22" t="str">
        <f>IFERROR((IFERROR(VLOOKUP(C7,MENU!$C$9:$E$15,3,FALSE)+IFERROR(VLOOKUP(D7,MENU!$C$17:$E$27,3,FALSE),0)++IFERROR(VLOOKUP(E7,MENU!$C$17:$E$26,3,FALSE),0),"")*F7),"")</f>
        <v/>
      </c>
    </row>
    <row r="8" spans="2:9" ht="15.75" customHeight="1">
      <c r="B8" s="19">
        <v>6</v>
      </c>
      <c r="C8" s="16"/>
      <c r="D8" s="20"/>
      <c r="E8" s="20"/>
      <c r="F8" s="23"/>
      <c r="G8" s="20"/>
      <c r="H8" s="20"/>
      <c r="I8" s="22" t="str">
        <f>IFERROR((IFERROR(VLOOKUP(C8,MENU!$C$9:$E$15,3,FALSE)+IFERROR(VLOOKUP(D8,MENU!$C$17:$E$27,3,FALSE),0)++IFERROR(VLOOKUP(E8,MENU!$C$17:$E$26,3,FALSE),0),"")*F8),"")</f>
        <v/>
      </c>
    </row>
    <row r="9" spans="2:9" ht="15.75" customHeight="1">
      <c r="B9" s="19">
        <v>7</v>
      </c>
      <c r="C9" s="16"/>
      <c r="D9" s="20"/>
      <c r="E9" s="20"/>
      <c r="F9" s="23"/>
      <c r="G9" s="20"/>
      <c r="H9" s="20"/>
      <c r="I9" s="22" t="str">
        <f>IFERROR((IFERROR(VLOOKUP(C9,MENU!$C$9:$E$15,3,FALSE)+IFERROR(VLOOKUP(D9,MENU!$C$17:$E$27,3,FALSE),0)++IFERROR(VLOOKUP(E9,MENU!$C$17:$E$26,3,FALSE),0),"")*F9),"")</f>
        <v/>
      </c>
    </row>
    <row r="10" spans="2:9" ht="15.75" customHeight="1">
      <c r="B10" s="19">
        <v>8</v>
      </c>
      <c r="C10" s="16"/>
      <c r="D10" s="20"/>
      <c r="E10" s="20"/>
      <c r="F10" s="23"/>
      <c r="G10" s="20"/>
      <c r="H10" s="20"/>
      <c r="I10" s="22" t="str">
        <f>IFERROR((IFERROR(VLOOKUP(C10,MENU!$C$9:$E$15,3,FALSE)+IFERROR(VLOOKUP(D10,MENU!$C$17:$E$27,3,FALSE),0)++IFERROR(VLOOKUP(E10,MENU!$C$17:$E$26,3,FALSE),0),"")*F10),"")</f>
        <v/>
      </c>
    </row>
    <row r="11" spans="2:9" ht="15.75" customHeight="1">
      <c r="B11" s="19">
        <v>9</v>
      </c>
      <c r="C11" s="16"/>
      <c r="D11" s="20"/>
      <c r="E11" s="20"/>
      <c r="F11" s="16"/>
      <c r="G11" s="20"/>
      <c r="H11" s="20"/>
      <c r="I11" s="22" t="str">
        <f>IFERROR((IFERROR(VLOOKUP(C11,MENU!$C$9:$E$15,3,FALSE)+IFERROR(VLOOKUP(D11,MENU!$C$17:$E$27,3,FALSE),0)++IFERROR(VLOOKUP(E11,MENU!$C$17:$E$26,3,FALSE),0),"")*F11),"")</f>
        <v/>
      </c>
    </row>
    <row r="12" spans="2:9" ht="15.75" customHeight="1">
      <c r="B12" s="19">
        <v>10</v>
      </c>
      <c r="C12" s="16"/>
      <c r="D12" s="20"/>
      <c r="E12" s="20"/>
      <c r="F12" s="16"/>
      <c r="G12" s="20"/>
      <c r="H12" s="20"/>
      <c r="I12" s="22" t="str">
        <f>IFERROR((IFERROR(VLOOKUP(C12,MENU!$C$9:$E$15,3,FALSE)+IFERROR(VLOOKUP(D12,MENU!$C$17:$E$27,3,FALSE),0)++IFERROR(VLOOKUP(E12,MENU!$C$17:$E$26,3,FALSE),0),"")*F12),"")</f>
        <v/>
      </c>
    </row>
    <row r="13" spans="2:9" ht="15.75" customHeight="1">
      <c r="B13" s="19">
        <v>11</v>
      </c>
      <c r="C13" s="16"/>
      <c r="D13" s="20"/>
      <c r="E13" s="20"/>
      <c r="F13" s="16"/>
      <c r="G13" s="20"/>
      <c r="H13" s="20"/>
      <c r="I13" s="22" t="str">
        <f>IFERROR((IFERROR(VLOOKUP(C13,MENU!$C$9:$E$15,3,FALSE)+IFERROR(VLOOKUP(D13,MENU!$C$17:$E$27,3,FALSE),0)++IFERROR(VLOOKUP(E13,MENU!$C$17:$E$26,3,FALSE),0),"")*F13),"")</f>
        <v/>
      </c>
    </row>
    <row r="14" spans="2:9" ht="15.75" customHeight="1">
      <c r="B14" s="19">
        <v>12</v>
      </c>
      <c r="C14" s="16"/>
      <c r="D14" s="20"/>
      <c r="E14" s="20"/>
      <c r="F14" s="16"/>
      <c r="G14" s="20"/>
      <c r="H14" s="20"/>
      <c r="I14" s="22" t="str">
        <f>IFERROR((IFERROR(VLOOKUP(C14,MENU!$C$9:$E$15,3,FALSE)+IFERROR(VLOOKUP(D14,MENU!$C$17:$E$27,3,FALSE),0)++IFERROR(VLOOKUP(E14,MENU!$C$17:$E$26,3,FALSE),0),"")*F14),"")</f>
        <v/>
      </c>
    </row>
    <row r="15" spans="2:9" ht="15.75" customHeight="1">
      <c r="B15" s="19">
        <v>13</v>
      </c>
      <c r="C15" s="16"/>
      <c r="D15" s="20"/>
      <c r="E15" s="20"/>
      <c r="F15" s="16"/>
      <c r="G15" s="20"/>
      <c r="H15" s="20"/>
      <c r="I15" s="22" t="str">
        <f>IFERROR((IFERROR(VLOOKUP(C15,MENU!$C$9:$E$15,3,FALSE)+IFERROR(VLOOKUP(D15,MENU!$C$17:$E$27,3,FALSE),0)++IFERROR(VLOOKUP(E15,MENU!$C$17:$E$26,3,FALSE),0),"")*F15),"")</f>
        <v/>
      </c>
    </row>
    <row r="16" spans="2:9" ht="15.75" customHeight="1">
      <c r="B16" s="19">
        <v>14</v>
      </c>
      <c r="C16" s="16"/>
      <c r="D16" s="20"/>
      <c r="E16" s="20"/>
      <c r="F16" s="16"/>
      <c r="G16" s="20"/>
      <c r="H16" s="20"/>
      <c r="I16" s="22" t="str">
        <f>IFERROR((IFERROR(VLOOKUP(C16,MENU!$C$9:$E$15,3,FALSE)+IFERROR(VLOOKUP(D16,MENU!$C$17:$E$27,3,FALSE),0)++IFERROR(VLOOKUP(E16,MENU!$C$17:$E$26,3,FALSE),0),"")*F16),"")</f>
        <v/>
      </c>
    </row>
    <row r="17" spans="2:9" ht="15.75" customHeight="1">
      <c r="B17" s="19">
        <v>15</v>
      </c>
      <c r="C17" s="16"/>
      <c r="D17" s="20"/>
      <c r="E17" s="20"/>
      <c r="F17" s="16"/>
      <c r="G17" s="20"/>
      <c r="H17" s="20"/>
      <c r="I17" s="22" t="str">
        <f>IFERROR((IFERROR(VLOOKUP(C17,MENU!$C$9:$E$15,3,FALSE)+IFERROR(VLOOKUP(D17,MENU!$C$17:$E$27,3,FALSE),0)++IFERROR(VLOOKUP(E17,MENU!$C$17:$E$26,3,FALSE),0),"")*F17),"")</f>
        <v/>
      </c>
    </row>
    <row r="18" spans="2:9" ht="15.75" customHeight="1">
      <c r="B18" s="13"/>
      <c r="C18" s="13"/>
      <c r="D18" s="13"/>
      <c r="E18" s="13"/>
      <c r="F18" s="13"/>
      <c r="G18" s="13"/>
      <c r="H18" s="13"/>
      <c r="I18" s="13"/>
    </row>
    <row r="19" spans="2:9" ht="40.5" customHeight="1">
      <c r="B19" s="62" t="s">
        <v>102</v>
      </c>
      <c r="C19" s="51"/>
      <c r="D19" s="51"/>
      <c r="E19" s="51"/>
      <c r="F19" s="51"/>
      <c r="G19" s="51"/>
      <c r="H19" s="51"/>
      <c r="I19" s="52"/>
    </row>
    <row r="20" spans="2:9" ht="49.5" customHeight="1">
      <c r="B20" s="16"/>
      <c r="C20" s="17" t="s">
        <v>6</v>
      </c>
      <c r="D20" s="17" t="s">
        <v>100</v>
      </c>
      <c r="E20" s="67" t="s">
        <v>103</v>
      </c>
      <c r="F20" s="32"/>
      <c r="G20" s="17" t="s">
        <v>91</v>
      </c>
      <c r="H20" s="17" t="s">
        <v>101</v>
      </c>
      <c r="I20" s="18" t="s">
        <v>8</v>
      </c>
    </row>
    <row r="21" spans="2:9" ht="15.75" customHeight="1">
      <c r="B21" s="19">
        <v>1</v>
      </c>
      <c r="C21" s="16"/>
      <c r="D21" s="23"/>
      <c r="E21" s="68"/>
      <c r="F21" s="32"/>
      <c r="G21" s="21"/>
      <c r="H21" s="21"/>
      <c r="I21" s="22" t="str">
        <f>IFERROR(VLOOKUP(C21,MENU!$C$31:$E$35,3,FALSE)*D21+(IF(E21="Yes","1","0")*D21),"")</f>
        <v/>
      </c>
    </row>
    <row r="22" spans="2:9" ht="15.75" customHeight="1">
      <c r="B22" s="19">
        <v>2</v>
      </c>
      <c r="C22" s="16"/>
      <c r="D22" s="16"/>
      <c r="E22" s="68"/>
      <c r="F22" s="32"/>
      <c r="G22" s="21"/>
      <c r="H22" s="21"/>
      <c r="I22" s="22" t="str">
        <f>IFERROR(VLOOKUP(C22,MENU!$C$31:$E$35,3,FALSE)*D22+(IF(E22="Yes","1","0")*D22),"")</f>
        <v/>
      </c>
    </row>
    <row r="23" spans="2:9" ht="15.75" customHeight="1">
      <c r="B23" s="19">
        <v>3</v>
      </c>
      <c r="C23" s="16"/>
      <c r="D23" s="16"/>
      <c r="E23" s="68"/>
      <c r="F23" s="32"/>
      <c r="G23" s="21"/>
      <c r="H23" s="21"/>
      <c r="I23" s="22" t="str">
        <f>IFERROR(VLOOKUP(C23,MENU!$C$31:$E$35,3,FALSE)*D23+(IF(E23="Yes","1","0")*D23),"")</f>
        <v/>
      </c>
    </row>
    <row r="24" spans="2:9" ht="15.75" customHeight="1">
      <c r="B24" s="19">
        <v>4</v>
      </c>
      <c r="C24" s="16"/>
      <c r="D24" s="16"/>
      <c r="E24" s="68"/>
      <c r="F24" s="32"/>
      <c r="G24" s="21"/>
      <c r="H24" s="21"/>
      <c r="I24" s="22" t="str">
        <f>IFERROR(VLOOKUP(C24,MENU!$C$31:$E$35,3,FALSE)*D24+(IF(E24="Yes","1","0")*D24),"")</f>
        <v/>
      </c>
    </row>
    <row r="25" spans="2:9" ht="15.75" customHeight="1">
      <c r="B25" s="19">
        <v>5</v>
      </c>
      <c r="C25" s="16"/>
      <c r="D25" s="16"/>
      <c r="E25" s="68"/>
      <c r="F25" s="32"/>
      <c r="G25" s="20"/>
      <c r="H25" s="20"/>
      <c r="I25" s="22" t="str">
        <f>IFERROR(VLOOKUP(C25,MENU!$C$31:$E$35,3,FALSE)*D25+(IF(E25="Yes","1","0")*D25),"")</f>
        <v/>
      </c>
    </row>
    <row r="26" spans="2:9" ht="15.75" customHeight="1">
      <c r="B26" s="19">
        <v>6</v>
      </c>
      <c r="C26" s="16"/>
      <c r="D26" s="16"/>
      <c r="E26" s="68"/>
      <c r="F26" s="32"/>
      <c r="G26" s="20"/>
      <c r="H26" s="20"/>
      <c r="I26" s="22" t="str">
        <f>IFERROR(VLOOKUP(C26,MENU!$C$31:$E$35,3,FALSE)*D26+(IF(E26="Yes","1","0")*D26),"")</f>
        <v/>
      </c>
    </row>
    <row r="27" spans="2:9" ht="15.75" customHeight="1">
      <c r="B27" s="19">
        <v>7</v>
      </c>
      <c r="C27" s="16"/>
      <c r="D27" s="16"/>
      <c r="E27" s="68"/>
      <c r="F27" s="32"/>
      <c r="G27" s="20"/>
      <c r="H27" s="20"/>
      <c r="I27" s="22" t="str">
        <f>IFERROR(VLOOKUP(C27,MENU!$C$31:$E$35,3,FALSE)*D27+(IF(E27="Yes","1","0")*D27),"")</f>
        <v/>
      </c>
    </row>
    <row r="28" spans="2:9" ht="15.75" customHeight="1">
      <c r="B28" s="19">
        <v>8</v>
      </c>
      <c r="C28" s="16"/>
      <c r="D28" s="16"/>
      <c r="E28" s="68"/>
      <c r="F28" s="32"/>
      <c r="G28" s="20"/>
      <c r="H28" s="20"/>
      <c r="I28" s="22" t="str">
        <f>IFERROR(VLOOKUP(C28,MENU!$C$31:$E$35,3,FALSE)*D28+(IF(E28="Yes","1","0")*D28),"")</f>
        <v/>
      </c>
    </row>
    <row r="29" spans="2:9" ht="15.75" customHeight="1">
      <c r="B29" s="19">
        <v>9</v>
      </c>
      <c r="C29" s="16"/>
      <c r="D29" s="16"/>
      <c r="E29" s="68"/>
      <c r="F29" s="32"/>
      <c r="G29" s="20"/>
      <c r="H29" s="20"/>
      <c r="I29" s="22" t="str">
        <f>IFERROR(VLOOKUP(C29,MENU!$C$31:$E$35,3,FALSE)*D29+(IF(E29="Yes","1","0")*D29),"")</f>
        <v/>
      </c>
    </row>
    <row r="30" spans="2:9" ht="15.75" customHeight="1">
      <c r="B30" s="19">
        <v>10</v>
      </c>
      <c r="C30" s="16"/>
      <c r="D30" s="16"/>
      <c r="E30" s="68"/>
      <c r="F30" s="32"/>
      <c r="G30" s="20"/>
      <c r="H30" s="20"/>
      <c r="I30" s="16" t="str">
        <f>IFERROR(VLOOKUP(C30,MENU!$C$31:$E$35,3,FALSE)*D30+(IF(E30="Yes","1","0")*D30),"")</f>
        <v/>
      </c>
    </row>
    <row r="31" spans="2:9" ht="15.75" customHeight="1">
      <c r="B31" s="19">
        <v>11</v>
      </c>
      <c r="C31" s="16"/>
      <c r="D31" s="16"/>
      <c r="E31" s="68"/>
      <c r="F31" s="32"/>
      <c r="G31" s="20"/>
      <c r="H31" s="20"/>
      <c r="I31" s="16" t="str">
        <f>IFERROR(VLOOKUP(C31,MENU!$C$31:$E$35,3,FALSE)*D31+(IF(E31="Yes","1","0")*D31),"")</f>
        <v/>
      </c>
    </row>
    <row r="32" spans="2:9" ht="15.75" customHeight="1">
      <c r="B32" s="19">
        <v>12</v>
      </c>
      <c r="C32" s="16"/>
      <c r="D32" s="16"/>
      <c r="E32" s="68"/>
      <c r="F32" s="32"/>
      <c r="G32" s="20"/>
      <c r="H32" s="20"/>
      <c r="I32" s="16" t="str">
        <f>IFERROR(VLOOKUP(C32,MENU!$C$31:$E$35,3,FALSE)*D32+(IF(E32="Yes","1","0")*D32),"")</f>
        <v/>
      </c>
    </row>
    <row r="33" spans="2:9" ht="15.75" customHeight="1">
      <c r="B33" s="19">
        <v>13</v>
      </c>
      <c r="C33" s="16"/>
      <c r="D33" s="16"/>
      <c r="E33" s="68"/>
      <c r="F33" s="32"/>
      <c r="G33" s="20"/>
      <c r="H33" s="20"/>
      <c r="I33" s="16" t="str">
        <f>IFERROR(VLOOKUP(C33,MENU!$C$31:$E$35,3,FALSE)*D33+(IF(E33="Yes","1","0")*D33),"")</f>
        <v/>
      </c>
    </row>
    <row r="34" spans="2:9" ht="15.75" customHeight="1">
      <c r="B34" s="19">
        <v>14</v>
      </c>
      <c r="C34" s="16"/>
      <c r="D34" s="16"/>
      <c r="E34" s="68"/>
      <c r="F34" s="32"/>
      <c r="G34" s="20"/>
      <c r="H34" s="20"/>
      <c r="I34" s="16" t="str">
        <f>IFERROR(VLOOKUP(C34,MENU!$C$31:$E$35,3,FALSE)*D34+(IF(E34="Yes","1","0")*D34),"")</f>
        <v/>
      </c>
    </row>
    <row r="35" spans="2:9" ht="15.75" customHeight="1">
      <c r="B35" s="19">
        <v>15</v>
      </c>
      <c r="C35" s="16"/>
      <c r="D35" s="16"/>
      <c r="E35" s="68"/>
      <c r="F35" s="32"/>
      <c r="G35" s="20"/>
      <c r="H35" s="20"/>
      <c r="I35" s="16" t="str">
        <f>IFERROR(VLOOKUP(C35,MENU!$C$31:$E$35,3,FALSE)*D35+(IF(E35="Yes","1","0")*D35),"")</f>
        <v/>
      </c>
    </row>
    <row r="36" spans="2:9" ht="15.75" customHeight="1">
      <c r="B36" s="13"/>
      <c r="C36" s="13"/>
      <c r="D36" s="13"/>
      <c r="E36" s="13"/>
      <c r="F36" s="13"/>
      <c r="G36" s="13"/>
      <c r="H36" s="13"/>
      <c r="I36" s="13"/>
    </row>
    <row r="37" spans="2:9" ht="15.75" customHeight="1">
      <c r="B37" s="13"/>
      <c r="C37" s="13"/>
      <c r="D37" s="13"/>
      <c r="E37" s="13"/>
      <c r="F37" s="13"/>
      <c r="G37" s="13"/>
      <c r="H37" s="13"/>
      <c r="I37" s="13"/>
    </row>
    <row r="38" spans="2:9" ht="15.75" customHeight="1">
      <c r="B38" s="62" t="s">
        <v>104</v>
      </c>
      <c r="C38" s="51"/>
      <c r="D38" s="51"/>
      <c r="E38" s="51"/>
      <c r="F38" s="51"/>
      <c r="G38" s="51"/>
      <c r="H38" s="51"/>
      <c r="I38" s="52"/>
    </row>
    <row r="39" spans="2:9" ht="15.75" customHeight="1">
      <c r="B39" s="16"/>
      <c r="C39" s="17" t="s">
        <v>6</v>
      </c>
      <c r="D39" s="17" t="s">
        <v>100</v>
      </c>
      <c r="E39" s="67" t="s">
        <v>101</v>
      </c>
      <c r="F39" s="31"/>
      <c r="G39" s="31"/>
      <c r="H39" s="32"/>
      <c r="I39" s="18" t="s">
        <v>8</v>
      </c>
    </row>
    <row r="40" spans="2:9" ht="15.75" customHeight="1">
      <c r="B40" s="16">
        <v>1</v>
      </c>
      <c r="C40" s="16"/>
      <c r="D40" s="16"/>
      <c r="E40" s="68"/>
      <c r="F40" s="31"/>
      <c r="G40" s="31"/>
      <c r="H40" s="32"/>
      <c r="I40" s="16" t="str">
        <f>IFERROR(VLOOKUP(C40,MENU!$C$42:$E$49,3,FALSE)*D40+(IF(E40="Yes","1","0")*D40),"")</f>
        <v/>
      </c>
    </row>
    <row r="41" spans="2:9" ht="15.75" customHeight="1">
      <c r="B41" s="16">
        <v>2</v>
      </c>
      <c r="C41" s="16"/>
      <c r="D41" s="16"/>
      <c r="E41" s="68"/>
      <c r="F41" s="31"/>
      <c r="G41" s="31"/>
      <c r="H41" s="32"/>
      <c r="I41" s="16" t="str">
        <f>IFERROR(VLOOKUP(C41,MENU!$C$42:$E$49,3,FALSE)*D41+(IF(E41="Yes","1","0")*D41),"")</f>
        <v/>
      </c>
    </row>
    <row r="42" spans="2:9" ht="15.75" customHeight="1">
      <c r="B42" s="16">
        <v>3</v>
      </c>
      <c r="C42" s="16"/>
      <c r="D42" s="16"/>
      <c r="E42" s="68"/>
      <c r="F42" s="31"/>
      <c r="G42" s="31"/>
      <c r="H42" s="32"/>
      <c r="I42" s="16" t="str">
        <f>IFERROR(VLOOKUP(C42,MENU!$C$42:$E$49,3,FALSE)*D42+(IF(E42="Yes","1","0")*D42),"")</f>
        <v/>
      </c>
    </row>
    <row r="43" spans="2:9" ht="15.75" customHeight="1">
      <c r="B43" s="16">
        <v>4</v>
      </c>
      <c r="C43" s="16"/>
      <c r="D43" s="16"/>
      <c r="E43" s="68"/>
      <c r="F43" s="31"/>
      <c r="G43" s="31"/>
      <c r="H43" s="32"/>
      <c r="I43" s="16" t="str">
        <f>IFERROR(VLOOKUP(C43,MENU!$C$42:$E$49,3,FALSE)*D43+(IF(E43="Yes","1","0")*D43),"")</f>
        <v/>
      </c>
    </row>
    <row r="44" spans="2:9" ht="15.75" customHeight="1">
      <c r="B44" s="16">
        <v>5</v>
      </c>
      <c r="C44" s="16"/>
      <c r="D44" s="16"/>
      <c r="E44" s="68"/>
      <c r="F44" s="31"/>
      <c r="G44" s="31"/>
      <c r="H44" s="32"/>
      <c r="I44" s="16" t="str">
        <f>IFERROR(VLOOKUP(C44,MENU!$C$42:$E$49,3,FALSE)*D44+(IF(E44="Yes","1","0")*D44),"")</f>
        <v/>
      </c>
    </row>
    <row r="45" spans="2:9" ht="15.75" customHeight="1">
      <c r="B45" s="16">
        <v>6</v>
      </c>
      <c r="C45" s="16"/>
      <c r="D45" s="16"/>
      <c r="E45" s="68"/>
      <c r="F45" s="31"/>
      <c r="G45" s="31"/>
      <c r="H45" s="32"/>
      <c r="I45" s="16" t="str">
        <f>IFERROR(VLOOKUP(C45,MENU!$C$42:$E$49,3,FALSE)*D45+(IF(E45="Yes","1","0")*D45),"")</f>
        <v/>
      </c>
    </row>
    <row r="46" spans="2:9" ht="15.75" customHeight="1">
      <c r="B46" s="16">
        <v>7</v>
      </c>
      <c r="C46" s="16"/>
      <c r="D46" s="16"/>
      <c r="E46" s="68"/>
      <c r="F46" s="31"/>
      <c r="G46" s="31"/>
      <c r="H46" s="32"/>
      <c r="I46" s="16" t="str">
        <f>IFERROR(VLOOKUP(C46,MENU!$C$42:$E$49,3,FALSE)*D46+(IF(E46="Yes","1","0")*D46),"")</f>
        <v/>
      </c>
    </row>
    <row r="47" spans="2:9" ht="15.75" customHeight="1">
      <c r="B47" s="16">
        <v>8</v>
      </c>
      <c r="C47" s="16"/>
      <c r="D47" s="16"/>
      <c r="E47" s="68"/>
      <c r="F47" s="31"/>
      <c r="G47" s="31"/>
      <c r="H47" s="32"/>
      <c r="I47" s="16" t="str">
        <f>IFERROR(VLOOKUP(C47,MENU!$C$42:$E$49,3,FALSE)*D47+(IF(E47="Yes","1","0")*D47),"")</f>
        <v/>
      </c>
    </row>
    <row r="48" spans="2:9" ht="15.75" customHeight="1">
      <c r="B48" s="16">
        <v>9</v>
      </c>
      <c r="C48" s="16"/>
      <c r="D48" s="16"/>
      <c r="E48" s="68"/>
      <c r="F48" s="31"/>
      <c r="G48" s="31"/>
      <c r="H48" s="32"/>
      <c r="I48" s="16" t="str">
        <f>IFERROR(VLOOKUP(C48,MENU!$C$42:$E$49,3,FALSE)*D48+(IF(E48="Yes","1","0")*D48),"")</f>
        <v/>
      </c>
    </row>
    <row r="49" spans="2:9" ht="15.75" customHeight="1">
      <c r="B49" s="16">
        <v>10</v>
      </c>
      <c r="C49" s="16"/>
      <c r="D49" s="16"/>
      <c r="E49" s="68"/>
      <c r="F49" s="31"/>
      <c r="G49" s="31"/>
      <c r="H49" s="32"/>
      <c r="I49" s="16" t="str">
        <f>IFERROR(VLOOKUP(C49,MENU!$C$42:$E$49,3,FALSE)*D49+(IF(E49="Yes","1","0")*D49),"")</f>
        <v/>
      </c>
    </row>
    <row r="50" spans="2:9" ht="15.75" customHeight="1">
      <c r="B50" s="16">
        <v>11</v>
      </c>
      <c r="C50" s="16"/>
      <c r="D50" s="16"/>
      <c r="E50" s="68"/>
      <c r="F50" s="31"/>
      <c r="G50" s="31"/>
      <c r="H50" s="32"/>
      <c r="I50" s="16" t="str">
        <f>IFERROR(VLOOKUP(C50,MENU!$C$42:$E$49,3,FALSE)*D50+(IF(E50="Yes","1","0")*D50),"")</f>
        <v/>
      </c>
    </row>
    <row r="51" spans="2:9" ht="15.75" customHeight="1">
      <c r="B51" s="16">
        <v>12</v>
      </c>
      <c r="C51" s="16"/>
      <c r="D51" s="16"/>
      <c r="E51" s="68"/>
      <c r="F51" s="31"/>
      <c r="G51" s="31"/>
      <c r="H51" s="32"/>
      <c r="I51" s="16" t="str">
        <f>IFERROR(VLOOKUP(C51,MENU!$C$42:$E$49,3,FALSE)*D51+(IF(E51="Yes","1","0")*D51),"")</f>
        <v/>
      </c>
    </row>
    <row r="52" spans="2:9" ht="15.75" customHeight="1">
      <c r="B52" s="13"/>
      <c r="C52" s="13"/>
      <c r="D52" s="13"/>
      <c r="E52" s="13"/>
      <c r="F52" s="13"/>
      <c r="G52" s="13"/>
      <c r="H52" s="13"/>
      <c r="I52" s="13"/>
    </row>
    <row r="53" spans="2:9" ht="15.75" customHeight="1">
      <c r="B53" s="13"/>
      <c r="C53" s="13"/>
      <c r="D53" s="13"/>
      <c r="E53" s="13"/>
      <c r="F53" s="13"/>
      <c r="G53" s="13"/>
      <c r="H53" s="13"/>
      <c r="I53" s="13"/>
    </row>
    <row r="54" spans="2:9" ht="15.75" customHeight="1">
      <c r="B54" s="13"/>
      <c r="C54" s="13"/>
      <c r="D54" s="13"/>
      <c r="E54" s="13"/>
      <c r="F54" s="13"/>
      <c r="G54" s="13"/>
      <c r="H54" s="24" t="s">
        <v>105</v>
      </c>
      <c r="I54" s="25">
        <f>SUM(I21:I35,I3:I17,I40:I51)</f>
        <v>0</v>
      </c>
    </row>
    <row r="55" spans="2:9" ht="15.75" customHeight="1">
      <c r="B55" s="13"/>
      <c r="C55" s="13"/>
      <c r="D55" s="13"/>
      <c r="E55" s="13"/>
      <c r="F55" s="13"/>
      <c r="G55" s="13"/>
      <c r="H55" s="24" t="s">
        <v>110</v>
      </c>
      <c r="I55" s="26">
        <f>'ORDER FORM (PLEASE FILL OUT)'!I69</f>
        <v>0</v>
      </c>
    </row>
    <row r="56" spans="2:9" ht="15.75" customHeight="1">
      <c r="B56" s="13"/>
      <c r="C56" s="13"/>
      <c r="D56" s="13"/>
      <c r="E56" s="13"/>
      <c r="F56" s="13"/>
      <c r="G56" s="13"/>
      <c r="H56" s="24" t="s">
        <v>106</v>
      </c>
      <c r="I56" s="26">
        <v>15</v>
      </c>
    </row>
    <row r="57" spans="2:9" ht="15.75" customHeight="1">
      <c r="B57" s="13"/>
      <c r="C57" s="13"/>
      <c r="D57" s="13"/>
      <c r="E57" s="13"/>
      <c r="F57" s="13"/>
      <c r="G57" s="13"/>
      <c r="H57" s="24" t="s">
        <v>108</v>
      </c>
      <c r="I57" s="26">
        <f>(I54+I55+I56)*0.05</f>
        <v>0.75</v>
      </c>
    </row>
    <row r="58" spans="2:9" ht="15.75" customHeight="1">
      <c r="H58" s="28" t="s">
        <v>109</v>
      </c>
      <c r="I58" s="29">
        <f>SUM(I54:I57)</f>
        <v>15.75</v>
      </c>
    </row>
    <row r="59" spans="2:9" ht="15.75" customHeight="1"/>
    <row r="60" spans="2:9" ht="15.75" customHeight="1"/>
    <row r="61" spans="2:9" ht="15.75" customHeight="1"/>
    <row r="62" spans="2:9" ht="15.75" customHeight="1"/>
    <row r="63" spans="2:9" ht="15.75" customHeight="1"/>
    <row r="64" spans="2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mergeCells count="32">
    <mergeCell ref="E40:H40"/>
    <mergeCell ref="E48:H48"/>
    <mergeCell ref="E49:H49"/>
    <mergeCell ref="E50:H50"/>
    <mergeCell ref="E51:H51"/>
    <mergeCell ref="E41:H41"/>
    <mergeCell ref="E42:H42"/>
    <mergeCell ref="E43:H43"/>
    <mergeCell ref="E44:H44"/>
    <mergeCell ref="E45:H45"/>
    <mergeCell ref="E46:H46"/>
    <mergeCell ref="E47:H47"/>
    <mergeCell ref="E33:F33"/>
    <mergeCell ref="E34:F34"/>
    <mergeCell ref="E35:F35"/>
    <mergeCell ref="B38:I38"/>
    <mergeCell ref="E39:H39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  <mergeCell ref="E27:F27"/>
    <mergeCell ref="B1:I1"/>
    <mergeCell ref="B19:I19"/>
    <mergeCell ref="E20:F20"/>
    <mergeCell ref="E21:F21"/>
    <mergeCell ref="E22:F22"/>
  </mergeCells>
  <dataValidations count="5">
    <dataValidation type="list" allowBlank="1" showErrorMessage="1" sqref="C3:C17" xr:uid="{00000000-0002-0000-0200-000000000000}">
      <formula1>"Green Curry Bowl,Bangkok Bowl,Lemongrass Chicken,Beef Bulgogi,Roasted Beet &amp; Feta,Chilango,Kale Caesar,Shroomami,Larb Bowl"</formula1>
    </dataValidation>
    <dataValidation type="list" allowBlank="1" showErrorMessage="1" sqref="D3:E17" xr:uid="{00000000-0002-0000-0200-000001000000}">
      <formula1>"Sliced Avocado,Fresh Hummus,Falafel,Roasted Organic Tofu,Roasted Chicken Breast,Grilled Lemongrass Chicken Thigh,Roasted Yam,Roasted Cauliflower"</formula1>
    </dataValidation>
    <dataValidation type="list" allowBlank="1" showErrorMessage="1" sqref="E21:E35" xr:uid="{00000000-0002-0000-0200-000002000000}">
      <formula1>"Yes"</formula1>
    </dataValidation>
    <dataValidation type="list" allowBlank="1" showErrorMessage="1" sqref="C40:C51" xr:uid="{00000000-0002-0000-0200-000003000000}">
      <formula1>"Greena Colada,Phuket Paradise,Deep Cove,The Classic,Mango Madness,Kale Mango,Strawberry Shortcake,Vanilla Matcha"</formula1>
    </dataValidation>
    <dataValidation type="list" allowBlank="1" showErrorMessage="1" sqref="C21:C35" xr:uid="{00000000-0002-0000-0200-000004000000}">
      <formula1>"Avocado Wrap,Falamus Wrap,Bangkok Wrap,Nick's Wrap,Chipotle Wrap,Beef Bulgogi Focaccia,Lemongrass Chicken Focaccia"</formula1>
    </dataValidation>
  </dataValidations>
  <printOptions horizontalCentered="1"/>
  <pageMargins left="0.7" right="0.7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MENU</vt:lpstr>
      <vt:lpstr>ORDER FORM (PLEASE FILL OUT)</vt:lpstr>
      <vt:lpstr>EXTRA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Earth Setsawat</dc:creator>
  <cp:lastModifiedBy>Chananya Lertprasertkul</cp:lastModifiedBy>
  <dcterms:created xsi:type="dcterms:W3CDTF">2022-02-01T03:23:28Z</dcterms:created>
  <dcterms:modified xsi:type="dcterms:W3CDTF">2025-11-18T01:12:57Z</dcterms:modified>
</cp:coreProperties>
</file>